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7485" windowHeight="4140" firstSheet="1" activeTab="1"/>
  </bookViews>
  <sheets>
    <sheet name="TGYLBO" sheetId="3" state="veryHidden" r:id="rId1"/>
    <sheet name="6300960" sheetId="4" r:id="rId2"/>
    <sheet name="Sheet1" sheetId="5" r:id="rId3"/>
  </sheets>
  <definedNames>
    <definedName name="_xlnm.Print_Area" localSheetId="1">'6300960'!$A$1:$L$113</definedName>
    <definedName name="_xlnm.Print_Titles" localSheetId="1">'6300960'!$1:$2</definedName>
  </definedNames>
  <calcPr calcId="124519"/>
</workbook>
</file>

<file path=xl/calcChain.xml><?xml version="1.0" encoding="utf-8"?>
<calcChain xmlns="http://schemas.openxmlformats.org/spreadsheetml/2006/main">
  <c r="I16" i="4"/>
  <c r="H16"/>
  <c r="J113"/>
  <c r="C111"/>
  <c r="K112"/>
  <c r="C112" s="1"/>
  <c r="K103"/>
  <c r="C113" l="1"/>
  <c r="C73"/>
  <c r="I74"/>
  <c r="G16"/>
  <c r="E16"/>
  <c r="F16"/>
  <c r="C104"/>
  <c r="G41"/>
  <c r="C42"/>
  <c r="C43"/>
  <c r="C45"/>
  <c r="C46"/>
  <c r="C48"/>
  <c r="C49"/>
  <c r="C50"/>
  <c r="J16"/>
  <c r="D16"/>
  <c r="C99"/>
  <c r="C47" l="1"/>
  <c r="C51"/>
  <c r="C44"/>
  <c r="C11"/>
  <c r="D62"/>
  <c r="C80"/>
  <c r="J47"/>
  <c r="H36"/>
  <c r="I36"/>
  <c r="J36"/>
  <c r="I7"/>
  <c r="C3"/>
  <c r="H31"/>
  <c r="I31"/>
  <c r="J31"/>
  <c r="K31"/>
  <c r="C17"/>
  <c r="I22"/>
  <c r="C13"/>
  <c r="E81"/>
  <c r="F81"/>
  <c r="C79"/>
  <c r="C89"/>
  <c r="C88"/>
  <c r="F91"/>
  <c r="C8"/>
  <c r="C9"/>
  <c r="C10"/>
  <c r="C12"/>
  <c r="C18"/>
  <c r="C20"/>
  <c r="C23"/>
  <c r="C24"/>
  <c r="C25"/>
  <c r="C26"/>
  <c r="C27"/>
  <c r="C28"/>
  <c r="C29"/>
  <c r="C30"/>
  <c r="C32"/>
  <c r="C34"/>
  <c r="C35"/>
  <c r="C71"/>
  <c r="C70"/>
  <c r="C72"/>
  <c r="C52"/>
  <c r="C54"/>
  <c r="C61"/>
  <c r="C92"/>
  <c r="C93"/>
  <c r="C94"/>
  <c r="C95"/>
  <c r="C96"/>
  <c r="C97"/>
  <c r="C98"/>
  <c r="C102"/>
  <c r="G74"/>
  <c r="G62"/>
  <c r="I56"/>
  <c r="G56"/>
  <c r="G59"/>
  <c r="G44"/>
  <c r="G47"/>
  <c r="C67"/>
  <c r="H7"/>
  <c r="H22"/>
  <c r="H51"/>
  <c r="H56"/>
  <c r="H74"/>
  <c r="C4"/>
  <c r="C5"/>
  <c r="C6"/>
  <c r="C14"/>
  <c r="C15"/>
  <c r="C19"/>
  <c r="C21"/>
  <c r="C33"/>
  <c r="C37"/>
  <c r="C38"/>
  <c r="C39"/>
  <c r="C40"/>
  <c r="C53"/>
  <c r="C55"/>
  <c r="C57"/>
  <c r="C58"/>
  <c r="C60"/>
  <c r="C63"/>
  <c r="C64"/>
  <c r="C66"/>
  <c r="C68"/>
  <c r="C75"/>
  <c r="C76"/>
  <c r="C77"/>
  <c r="C82"/>
  <c r="C83"/>
  <c r="C90"/>
  <c r="C100"/>
  <c r="C101"/>
  <c r="C105"/>
  <c r="C106"/>
  <c r="C107"/>
  <c r="C108"/>
  <c r="C109"/>
  <c r="G110"/>
  <c r="D110"/>
  <c r="I51"/>
  <c r="E91"/>
  <c r="K7"/>
  <c r="K51"/>
  <c r="K56"/>
  <c r="K74"/>
  <c r="K16"/>
  <c r="K22"/>
  <c r="K41"/>
  <c r="K44"/>
  <c r="K47"/>
  <c r="K59"/>
  <c r="K62"/>
  <c r="K65"/>
  <c r="K69"/>
  <c r="K78"/>
  <c r="K81"/>
  <c r="K87"/>
  <c r="K91"/>
  <c r="J69"/>
  <c r="J41"/>
  <c r="J44"/>
  <c r="J7"/>
  <c r="J22"/>
  <c r="J51"/>
  <c r="J56"/>
  <c r="J59"/>
  <c r="J62"/>
  <c r="J65"/>
  <c r="J74"/>
  <c r="J78"/>
  <c r="J81"/>
  <c r="J87"/>
  <c r="J91"/>
  <c r="G103"/>
  <c r="D103"/>
  <c r="G91"/>
  <c r="D91"/>
  <c r="D87"/>
  <c r="D81"/>
  <c r="G78"/>
  <c r="G69"/>
  <c r="G65"/>
  <c r="G51"/>
  <c r="D51"/>
  <c r="G36"/>
  <c r="G31"/>
  <c r="G22"/>
  <c r="G7"/>
  <c r="C16" l="1"/>
  <c r="F2"/>
  <c r="J2"/>
  <c r="K2"/>
  <c r="I2"/>
  <c r="H2"/>
  <c r="E2"/>
  <c r="D2"/>
  <c r="G2"/>
  <c r="C41"/>
  <c r="C81"/>
  <c r="C87"/>
  <c r="C69"/>
  <c r="C78"/>
  <c r="C59"/>
  <c r="C7"/>
  <c r="C36"/>
  <c r="C56"/>
  <c r="C31"/>
  <c r="C110"/>
  <c r="C62"/>
  <c r="C103"/>
  <c r="C22"/>
  <c r="C74"/>
  <c r="C91"/>
  <c r="C65"/>
  <c r="C2" l="1"/>
</calcChain>
</file>

<file path=xl/sharedStrings.xml><?xml version="1.0" encoding="utf-8"?>
<sst xmlns="http://schemas.openxmlformats.org/spreadsheetml/2006/main" count="240" uniqueCount="154">
  <si>
    <t>学院</t>
  </si>
  <si>
    <t>招生专业</t>
  </si>
  <si>
    <t>小计</t>
  </si>
  <si>
    <t>对口</t>
  </si>
  <si>
    <t>外省（理）</t>
  </si>
  <si>
    <t>生命科学学院</t>
  </si>
  <si>
    <t>制药工程</t>
  </si>
  <si>
    <t>生物技术</t>
  </si>
  <si>
    <t>小    计</t>
  </si>
  <si>
    <t>小     计</t>
  </si>
  <si>
    <t>城乡建设学院</t>
  </si>
  <si>
    <t>土木工程</t>
  </si>
  <si>
    <t>水利水电工程</t>
  </si>
  <si>
    <t>农业水利工程</t>
  </si>
  <si>
    <t>机电工程学院</t>
  </si>
  <si>
    <t>电气工程及其自动化</t>
  </si>
  <si>
    <t>电子信息工程</t>
  </si>
  <si>
    <t>测控技术与仪器</t>
  </si>
  <si>
    <t>机械设计制造及其自动化</t>
  </si>
  <si>
    <t>工业设计</t>
  </si>
  <si>
    <t>车辆工程</t>
  </si>
  <si>
    <t>农学院</t>
  </si>
  <si>
    <t>农学</t>
  </si>
  <si>
    <t>种子科学与工程</t>
  </si>
  <si>
    <t>草业科学</t>
  </si>
  <si>
    <t>中药学</t>
  </si>
  <si>
    <t>林学院</t>
  </si>
  <si>
    <t>生态学</t>
  </si>
  <si>
    <t>木材科学与工程</t>
  </si>
  <si>
    <t>林学</t>
  </si>
  <si>
    <t>园艺学院</t>
  </si>
  <si>
    <t>园艺</t>
  </si>
  <si>
    <t>设施农业科学与工程</t>
  </si>
  <si>
    <t>植物保护学院</t>
  </si>
  <si>
    <t>植物保护</t>
  </si>
  <si>
    <t>动植物检疫</t>
  </si>
  <si>
    <t>园林与旅游学院</t>
  </si>
  <si>
    <t>园林</t>
  </si>
  <si>
    <t>风景园林</t>
  </si>
  <si>
    <t>食品科技学院</t>
  </si>
  <si>
    <t>食品科学与工程</t>
  </si>
  <si>
    <t>生物工程</t>
  </si>
  <si>
    <t>资源与环境科学学院</t>
  </si>
  <si>
    <t>环境科学</t>
  </si>
  <si>
    <t>农业资源与环境</t>
  </si>
  <si>
    <t>国土资源学院</t>
  </si>
  <si>
    <t>土地资源管理</t>
  </si>
  <si>
    <t>动物科技学院</t>
  </si>
  <si>
    <t>动物科学</t>
  </si>
  <si>
    <t>动物医学</t>
  </si>
  <si>
    <t>动物药学</t>
  </si>
  <si>
    <t>电子信息科学与技术</t>
  </si>
  <si>
    <t>理学院</t>
  </si>
  <si>
    <t>化学</t>
  </si>
  <si>
    <t>应用物理学</t>
  </si>
  <si>
    <t>外国语学院</t>
  </si>
  <si>
    <t>英语</t>
  </si>
  <si>
    <t>日语</t>
  </si>
  <si>
    <t>艺术学院</t>
  </si>
  <si>
    <t>绘画</t>
  </si>
  <si>
    <t>音乐学</t>
  </si>
  <si>
    <t>人文社会科学学院</t>
  </si>
  <si>
    <t>法学</t>
  </si>
  <si>
    <t>公共事业管理</t>
  </si>
  <si>
    <t>水产养殖学</t>
  </si>
  <si>
    <t>海洋科学类</t>
  </si>
  <si>
    <t>化学工程与工艺</t>
  </si>
  <si>
    <t>食品质量与安全</t>
  </si>
  <si>
    <t>会计学</t>
    <phoneticPr fontId="1" type="noConversion"/>
  </si>
  <si>
    <t>文科</t>
    <phoneticPr fontId="1" type="noConversion"/>
  </si>
  <si>
    <t>理科</t>
    <phoneticPr fontId="1" type="noConversion"/>
  </si>
  <si>
    <t>工商管理</t>
    <phoneticPr fontId="1" type="noConversion"/>
  </si>
  <si>
    <t>经济统计学</t>
    <phoneticPr fontId="1" type="noConversion"/>
  </si>
  <si>
    <t>经济学</t>
    <phoneticPr fontId="1" type="noConversion"/>
  </si>
  <si>
    <t>生物科学</t>
    <phoneticPr fontId="1" type="noConversion"/>
  </si>
  <si>
    <t>生物信息学</t>
    <phoneticPr fontId="1" type="noConversion"/>
  </si>
  <si>
    <t>农林经济管理</t>
    <phoneticPr fontId="1" type="noConversion"/>
  </si>
  <si>
    <r>
      <t>2020</t>
    </r>
    <r>
      <rPr>
        <b/>
        <sz val="12"/>
        <rFont val="宋体"/>
        <family val="3"/>
        <charset val="134"/>
      </rPr>
      <t>年计划</t>
    </r>
    <phoneticPr fontId="1" type="noConversion"/>
  </si>
  <si>
    <t>城乡规划</t>
    <phoneticPr fontId="1" type="noConversion"/>
  </si>
  <si>
    <t>给排水科学与工程</t>
    <phoneticPr fontId="1" type="noConversion"/>
  </si>
  <si>
    <t>农业机械化及其自动化</t>
    <phoneticPr fontId="1" type="noConversion"/>
  </si>
  <si>
    <t>农业电气化</t>
    <phoneticPr fontId="1" type="noConversion"/>
  </si>
  <si>
    <t>计算机科学与技术</t>
    <phoneticPr fontId="1" type="noConversion"/>
  </si>
  <si>
    <t>财务管理</t>
    <phoneticPr fontId="1" type="noConversion"/>
  </si>
  <si>
    <t>地方
专项（文）</t>
    <phoneticPr fontId="1" type="noConversion"/>
  </si>
  <si>
    <t>国家
专项（文）</t>
    <phoneticPr fontId="1" type="noConversion"/>
  </si>
  <si>
    <t>地方
专项（理）</t>
    <phoneticPr fontId="1" type="noConversion"/>
  </si>
  <si>
    <t>国家
专项（理）</t>
    <phoneticPr fontId="1" type="noConversion"/>
  </si>
  <si>
    <t>经济管理学院</t>
    <phoneticPr fontId="1" type="noConversion"/>
  </si>
  <si>
    <t>国际经济与贸易</t>
    <phoneticPr fontId="1" type="noConversion"/>
  </si>
  <si>
    <t>金融学</t>
    <phoneticPr fontId="1" type="noConversion"/>
  </si>
  <si>
    <t xml:space="preserve">备注
</t>
    <phoneticPr fontId="1" type="noConversion"/>
  </si>
  <si>
    <t>含包装设计方向</t>
    <phoneticPr fontId="1" type="noConversion"/>
  </si>
  <si>
    <t>教学为工商管理、市场营销和供应链管理方向,</t>
    <phoneticPr fontId="1" type="noConversion"/>
  </si>
  <si>
    <t>教学为规划、建筑方向</t>
    <phoneticPr fontId="1" type="noConversion"/>
  </si>
  <si>
    <t>教学为工民建、工程管理方向</t>
    <phoneticPr fontId="1" type="noConversion"/>
  </si>
  <si>
    <t>教学为草坪科学与环境方向</t>
    <phoneticPr fontId="1" type="noConversion"/>
  </si>
  <si>
    <t>森林保护</t>
    <phoneticPr fontId="1" type="noConversion"/>
  </si>
  <si>
    <t>教学为材料工程、家具与室内设计方向</t>
    <phoneticPr fontId="1" type="noConversion"/>
  </si>
  <si>
    <t>教学为林学、经济林方向</t>
    <phoneticPr fontId="1" type="noConversion"/>
  </si>
  <si>
    <t>入学后可申请参加中荷双学士学位班，考核合格可申请赴荷兰交流学习，详情咨询院校。</t>
    <phoneticPr fontId="1" type="noConversion"/>
  </si>
  <si>
    <t>教学为设施园艺、园艺工程方向</t>
    <phoneticPr fontId="1" type="noConversion"/>
  </si>
  <si>
    <t>教学为植物保护、植物医学药学方向</t>
    <phoneticPr fontId="1" type="noConversion"/>
  </si>
  <si>
    <t>旅游管理</t>
    <phoneticPr fontId="1" type="noConversion"/>
  </si>
  <si>
    <t>新生入学后外语教学为英语</t>
    <phoneticPr fontId="1" type="noConversion"/>
  </si>
  <si>
    <t>食品质量与安全</t>
    <phoneticPr fontId="1" type="noConversion"/>
  </si>
  <si>
    <t>教学为酿造与发酵、功能微生物方向</t>
    <phoneticPr fontId="1" type="noConversion"/>
  </si>
  <si>
    <t>酿酒工程</t>
    <phoneticPr fontId="1" type="noConversion"/>
  </si>
  <si>
    <t>土地整治工程</t>
    <phoneticPr fontId="1" type="noConversion"/>
  </si>
  <si>
    <t>小计</t>
    <phoneticPr fontId="1" type="noConversion"/>
  </si>
  <si>
    <t>动物医学院</t>
    <phoneticPr fontId="1" type="noConversion"/>
  </si>
  <si>
    <t>中兽医学</t>
    <phoneticPr fontId="1" type="noConversion"/>
  </si>
  <si>
    <t>信息科学与技术学院</t>
    <phoneticPr fontId="1" type="noConversion"/>
  </si>
  <si>
    <t>物联网工程</t>
    <phoneticPr fontId="1" type="noConversion"/>
  </si>
  <si>
    <t>数据科学与大数据技术</t>
    <phoneticPr fontId="1" type="noConversion"/>
  </si>
  <si>
    <t>数学类</t>
    <phoneticPr fontId="1" type="noConversion"/>
  </si>
  <si>
    <t>含数学与应用数学、信息与计算科学专业</t>
    <phoneticPr fontId="1" type="noConversion"/>
  </si>
  <si>
    <t>零起点，教学为语言文学、翻译方向</t>
    <phoneticPr fontId="1" type="noConversion"/>
  </si>
  <si>
    <t>教学为油画、国画、综合艺术方向</t>
    <phoneticPr fontId="1" type="noConversion"/>
  </si>
  <si>
    <t>视觉传达设计</t>
    <phoneticPr fontId="1" type="noConversion"/>
  </si>
  <si>
    <t>环境设计</t>
    <phoneticPr fontId="1" type="noConversion"/>
  </si>
  <si>
    <t>舞蹈表演</t>
    <phoneticPr fontId="1" type="noConversion"/>
  </si>
  <si>
    <t>女生身高1.63米及以上，男生身高1.70米及以上</t>
    <phoneticPr fontId="1" type="noConversion"/>
  </si>
  <si>
    <t>教学为声乐（12人）、器乐（钢琴5人、单簧管1人、小提琴1人、萨克斯2人、琵琶1人、古筝3人）</t>
    <phoneticPr fontId="1" type="noConversion"/>
  </si>
  <si>
    <t>秘书学</t>
    <phoneticPr fontId="1" type="noConversion"/>
  </si>
  <si>
    <t>渤海学院理工系</t>
    <phoneticPr fontId="1" type="noConversion"/>
  </si>
  <si>
    <t xml:space="preserve">食品科学与工程  </t>
    <phoneticPr fontId="1" type="noConversion"/>
  </si>
  <si>
    <t xml:space="preserve">制药工程        </t>
    <phoneticPr fontId="1" type="noConversion"/>
  </si>
  <si>
    <t>工程管理</t>
    <phoneticPr fontId="1" type="noConversion"/>
  </si>
  <si>
    <t>计算机科学与技术</t>
    <phoneticPr fontId="1" type="noConversion"/>
  </si>
  <si>
    <t>渤海学院文管系</t>
    <phoneticPr fontId="1" type="noConversion"/>
  </si>
  <si>
    <t>物流管理</t>
    <phoneticPr fontId="1" type="noConversion"/>
  </si>
  <si>
    <t>工商管理</t>
    <phoneticPr fontId="1" type="noConversion"/>
  </si>
  <si>
    <t>会计学</t>
    <phoneticPr fontId="1" type="noConversion"/>
  </si>
  <si>
    <t>新生入学后外语教学仅为英语，新生在渤海校区（黄骅）入学</t>
    <phoneticPr fontId="1" type="noConversion"/>
  </si>
  <si>
    <t>秦皇岛校区海洋学院</t>
    <phoneticPr fontId="1" type="noConversion"/>
  </si>
  <si>
    <t>机械设计制造及其自动化</t>
    <phoneticPr fontId="1" type="noConversion"/>
  </si>
  <si>
    <t>教学为制冷机械方向</t>
    <phoneticPr fontId="1" type="noConversion"/>
  </si>
  <si>
    <t>旅游管理</t>
    <phoneticPr fontId="1" type="noConversion"/>
  </si>
  <si>
    <t>教学为涉外旅游方向</t>
    <phoneticPr fontId="1" type="noConversion"/>
  </si>
  <si>
    <t>教学为移动互联网方向</t>
    <phoneticPr fontId="1" type="noConversion"/>
  </si>
  <si>
    <t>环境科学</t>
    <phoneticPr fontId="1" type="noConversion"/>
  </si>
  <si>
    <t>教学为海洋环境方向</t>
    <phoneticPr fontId="1" type="noConversion"/>
  </si>
  <si>
    <t>教学为水产养殖和海洋渔业科学与技术方向</t>
    <phoneticPr fontId="1" type="noConversion"/>
  </si>
  <si>
    <t>含海洋科学、海洋技术专业</t>
    <phoneticPr fontId="1" type="noConversion"/>
  </si>
  <si>
    <t>小计</t>
    <phoneticPr fontId="1" type="noConversion"/>
  </si>
  <si>
    <t>新生入学后外语教学仅为英语，新生在秦皇岛校区入学</t>
    <phoneticPr fontId="1" type="noConversion"/>
  </si>
  <si>
    <t>农村发展学院</t>
    <phoneticPr fontId="1" type="noConversion"/>
  </si>
  <si>
    <t>财务管理</t>
    <phoneticPr fontId="1" type="noConversion"/>
  </si>
  <si>
    <t>农村区域发展</t>
    <phoneticPr fontId="1" type="noConversion"/>
  </si>
  <si>
    <t>环境生态工程</t>
    <phoneticPr fontId="1" type="noConversion"/>
  </si>
  <si>
    <t>只招英语语种考生，教学为语言文学、翻译方向</t>
    <phoneticPr fontId="1" type="noConversion"/>
  </si>
  <si>
    <r>
      <t>3+4</t>
    </r>
    <r>
      <rPr>
        <b/>
        <sz val="14"/>
        <rFont val="宋体"/>
        <family val="3"/>
        <charset val="134"/>
      </rPr>
      <t>转段</t>
    </r>
    <phoneticPr fontId="1" type="noConversion"/>
  </si>
  <si>
    <r>
      <t>3+4</t>
    </r>
    <r>
      <rPr>
        <b/>
        <sz val="14"/>
        <rFont val="宋体"/>
        <family val="3"/>
        <charset val="134"/>
      </rPr>
      <t>转段</t>
    </r>
    <r>
      <rPr>
        <b/>
        <sz val="14"/>
        <rFont val="Arial"/>
        <family val="2"/>
      </rPr>
      <t/>
    </r>
    <phoneticPr fontId="1" type="noConversion"/>
  </si>
</sst>
</file>

<file path=xl/styles.xml><?xml version="1.0" encoding="utf-8"?>
<styleSheet xmlns="http://schemas.openxmlformats.org/spreadsheetml/2006/main">
  <fonts count="18">
    <font>
      <sz val="1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2"/>
      <color indexed="10"/>
      <name val="Arial"/>
      <family val="2"/>
    </font>
    <font>
      <b/>
      <i/>
      <sz val="12"/>
      <name val="宋体"/>
      <family val="3"/>
      <charset val="134"/>
    </font>
    <font>
      <b/>
      <i/>
      <sz val="12"/>
      <name val="Arial"/>
      <family val="2"/>
    </font>
    <font>
      <sz val="12"/>
      <name val="仿宋"/>
      <family val="3"/>
      <charset val="134"/>
    </font>
    <font>
      <sz val="14"/>
      <name val="仿宋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b/>
      <i/>
      <sz val="14"/>
      <name val="宋体"/>
      <family val="3"/>
      <charset val="134"/>
    </font>
    <font>
      <sz val="14"/>
      <name val="宋体"/>
      <family val="3"/>
      <charset val="134"/>
    </font>
    <font>
      <b/>
      <i/>
      <sz val="14"/>
      <name val="Arial"/>
      <family val="2"/>
    </font>
    <font>
      <sz val="12"/>
      <color rgb="FFFFCC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Fill="1" applyAlignment="1">
      <alignment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wrapText="1"/>
    </xf>
    <xf numFmtId="0" fontId="11" fillId="0" borderId="3" xfId="0" applyFont="1" applyFill="1" applyBorder="1"/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  <xf numFmtId="0" fontId="15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0" fontId="17" fillId="0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Formulas="1" workbookViewId="0">
      <selection activeCell="A7" sqref="A7"/>
    </sheetView>
  </sheetViews>
  <sheetFormatPr defaultRowHeight="12.75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134"/>
  <sheetViews>
    <sheetView tabSelected="1" workbookViewId="0">
      <pane xSplit="2" ySplit="2" topLeftCell="C114" activePane="bottomRight" state="frozen"/>
      <selection pane="topRight" activeCell="C1" sqref="C1"/>
      <selection pane="bottomLeft" activeCell="A4" sqref="A4"/>
      <selection pane="bottomRight" activeCell="I11" sqref="I11"/>
    </sheetView>
  </sheetViews>
  <sheetFormatPr defaultColWidth="9.140625" defaultRowHeight="15"/>
  <cols>
    <col min="1" max="1" width="28.42578125" style="9" bestFit="1" customWidth="1"/>
    <col min="2" max="2" width="31.140625" style="9" customWidth="1"/>
    <col min="3" max="3" width="8.5703125" style="9" bestFit="1" customWidth="1"/>
    <col min="4" max="4" width="9.140625" style="9" customWidth="1"/>
    <col min="5" max="5" width="8.28515625" style="9" customWidth="1"/>
    <col min="6" max="6" width="9.140625" style="9" bestFit="1"/>
    <col min="7" max="7" width="7.42578125" style="9" bestFit="1" customWidth="1"/>
    <col min="8" max="8" width="9" style="9" customWidth="1"/>
    <col min="9" max="9" width="10.5703125" style="9" customWidth="1"/>
    <col min="10" max="10" width="7" style="9" bestFit="1" customWidth="1"/>
    <col min="11" max="11" width="8.7109375" style="9" customWidth="1"/>
    <col min="12" max="12" width="39.85546875" style="11" customWidth="1"/>
    <col min="13" max="16384" width="9.140625" style="9"/>
  </cols>
  <sheetData>
    <row r="1" spans="1:12" s="15" customFormat="1" ht="46.5" customHeight="1">
      <c r="A1" s="49" t="s">
        <v>0</v>
      </c>
      <c r="B1" s="49" t="s">
        <v>1</v>
      </c>
      <c r="C1" s="17" t="s">
        <v>77</v>
      </c>
      <c r="D1" s="41" t="s">
        <v>69</v>
      </c>
      <c r="E1" s="41" t="s">
        <v>84</v>
      </c>
      <c r="F1" s="41" t="s">
        <v>85</v>
      </c>
      <c r="G1" s="41" t="s">
        <v>70</v>
      </c>
      <c r="H1" s="41" t="s">
        <v>86</v>
      </c>
      <c r="I1" s="41" t="s">
        <v>87</v>
      </c>
      <c r="J1" s="17" t="s">
        <v>3</v>
      </c>
      <c r="K1" s="17" t="s">
        <v>4</v>
      </c>
      <c r="L1" s="48" t="s">
        <v>91</v>
      </c>
    </row>
    <row r="2" spans="1:12" s="15" customFormat="1" ht="33" customHeight="1">
      <c r="A2" s="49"/>
      <c r="B2" s="49"/>
      <c r="C2" s="42">
        <f>C7+C16+C22+C31+C36+C41+C44+C47+C51+C56+C59+C62+C65+C69+C74+C78+C81+C87+C91+C103+C110+C113</f>
        <v>8460</v>
      </c>
      <c r="D2" s="42">
        <f>D7+D16+D22+D31+D36+D41+D44+D47+D51+D56+D59+D62+D65+D69+D74+D78+D81+D87+D91+D103+D110</f>
        <v>987</v>
      </c>
      <c r="E2" s="42">
        <f>E7+E16+E22+E31+E36+E41+E44+E47+E51+E56+E59+E62+E65+E69+E74+E78+E81+E87+E91+E103+E108</f>
        <v>127</v>
      </c>
      <c r="F2" s="42">
        <f>F7+F16+F22+F31+F36+F41+F44+F47+F51+F56+F59+F62+F65+F69+F74+F78+F81+F87+F91+F103+F108</f>
        <v>61</v>
      </c>
      <c r="G2" s="42">
        <f>G7+G16+G22+G31+G36+G41+G44+G47+G51+G56+G59+G62+G65+G69+G74+G78+G81+G87+G91+G103+G110</f>
        <v>6360</v>
      </c>
      <c r="H2" s="42">
        <f>H7+H16+H16+H22+H31+H36+H41+H44+H47+H51+H56+H59+H62+H65+H69+H74+H78+H81+H87+H91+H103+H108</f>
        <v>147</v>
      </c>
      <c r="I2" s="42">
        <f>I7+I16+I22+I31+I36+I41+I44+I47+I51+I56+I59+I62+I65+I69+I74+I78+I81+I87+I91+I103+I108</f>
        <v>71</v>
      </c>
      <c r="J2" s="42">
        <f>J7+J16+J22+J31+J36+J41+J44+J47+J51+J56+J59+J62+J65+J69+J74+J78+J81+J87+J91+J103+J108+J113</f>
        <v>459</v>
      </c>
      <c r="K2" s="42">
        <f>K7+K16+K22+K31+K36+K41+K44+K47+K51+K56+K59+K62+K65+K69+K74+K78+K81+K87+K91+K103+K108</f>
        <v>248</v>
      </c>
      <c r="L2" s="48"/>
    </row>
    <row r="3" spans="1:12" ht="18.75">
      <c r="A3" s="18" t="s">
        <v>5</v>
      </c>
      <c r="B3" s="18" t="s">
        <v>6</v>
      </c>
      <c r="C3" s="18">
        <f>D3+G3+J3+K3+E3+H3+I3</f>
        <v>90</v>
      </c>
      <c r="D3" s="18"/>
      <c r="E3" s="18"/>
      <c r="F3" s="18"/>
      <c r="G3" s="18">
        <v>53</v>
      </c>
      <c r="H3" s="18">
        <v>10</v>
      </c>
      <c r="I3" s="18">
        <v>5</v>
      </c>
      <c r="J3" s="18"/>
      <c r="K3" s="18">
        <v>22</v>
      </c>
      <c r="L3" s="19"/>
    </row>
    <row r="4" spans="1:12" ht="18.75">
      <c r="A4" s="18" t="s">
        <v>5</v>
      </c>
      <c r="B4" s="18" t="s">
        <v>7</v>
      </c>
      <c r="C4" s="18">
        <f>D4+G4+J4+K4+E4+H4</f>
        <v>70</v>
      </c>
      <c r="D4" s="18"/>
      <c r="E4" s="18"/>
      <c r="F4" s="18"/>
      <c r="G4" s="18">
        <v>70</v>
      </c>
      <c r="H4" s="18"/>
      <c r="I4" s="18"/>
      <c r="J4" s="18"/>
      <c r="K4" s="18"/>
      <c r="L4" s="20"/>
    </row>
    <row r="5" spans="1:12" ht="18.75">
      <c r="A5" s="18" t="s">
        <v>5</v>
      </c>
      <c r="B5" s="21" t="s">
        <v>74</v>
      </c>
      <c r="C5" s="18">
        <f>D5+E5+G5+H5+J5+K5</f>
        <v>60</v>
      </c>
      <c r="D5" s="18"/>
      <c r="E5" s="18"/>
      <c r="F5" s="18"/>
      <c r="G5" s="18">
        <v>60</v>
      </c>
      <c r="H5" s="18"/>
      <c r="I5" s="18"/>
      <c r="J5" s="18"/>
      <c r="K5" s="18"/>
      <c r="L5" s="22"/>
    </row>
    <row r="6" spans="1:12" ht="18.75">
      <c r="A6" s="18" t="s">
        <v>5</v>
      </c>
      <c r="B6" s="18" t="s">
        <v>75</v>
      </c>
      <c r="C6" s="18">
        <f>D6+G6+J6+K6</f>
        <v>60</v>
      </c>
      <c r="D6" s="18"/>
      <c r="E6" s="18"/>
      <c r="F6" s="18"/>
      <c r="G6" s="18">
        <v>60</v>
      </c>
      <c r="H6" s="18"/>
      <c r="I6" s="18"/>
      <c r="J6" s="18"/>
      <c r="K6" s="18"/>
      <c r="L6" s="22"/>
    </row>
    <row r="7" spans="1:12" s="10" customFormat="1" ht="18">
      <c r="A7" s="23" t="s">
        <v>8</v>
      </c>
      <c r="B7" s="23"/>
      <c r="C7" s="23">
        <f>SUM(C3:C6)</f>
        <v>280</v>
      </c>
      <c r="D7" s="23"/>
      <c r="E7" s="23"/>
      <c r="F7" s="23"/>
      <c r="G7" s="23">
        <f>SUM(G3:G6)</f>
        <v>243</v>
      </c>
      <c r="H7" s="23">
        <f>SUM(H3:H6)</f>
        <v>10</v>
      </c>
      <c r="I7" s="23">
        <f>SUM(I3:I6)</f>
        <v>5</v>
      </c>
      <c r="J7" s="23">
        <f>SUM(J3:J5)</f>
        <v>0</v>
      </c>
      <c r="K7" s="23">
        <f>SUM(K3:K5)</f>
        <v>22</v>
      </c>
      <c r="L7" s="24"/>
    </row>
    <row r="8" spans="1:12" ht="18.75">
      <c r="A8" s="28" t="s">
        <v>88</v>
      </c>
      <c r="B8" s="28" t="s">
        <v>76</v>
      </c>
      <c r="C8" s="29">
        <f>D8+G8+J8+K8+F8+I8+E8</f>
        <v>70</v>
      </c>
      <c r="D8" s="29">
        <v>6</v>
      </c>
      <c r="E8" s="29">
        <v>10</v>
      </c>
      <c r="F8" s="29">
        <v>10</v>
      </c>
      <c r="G8" s="29">
        <v>44</v>
      </c>
      <c r="H8" s="29"/>
      <c r="I8" s="29"/>
      <c r="J8" s="29"/>
      <c r="K8" s="29"/>
      <c r="L8" s="33"/>
    </row>
    <row r="9" spans="1:12" ht="37.5">
      <c r="A9" s="28" t="s">
        <v>88</v>
      </c>
      <c r="B9" s="28" t="s">
        <v>71</v>
      </c>
      <c r="C9" s="29">
        <f>SUM(D9:K9)</f>
        <v>187</v>
      </c>
      <c r="D9" s="29">
        <v>90</v>
      </c>
      <c r="E9" s="29">
        <v>15</v>
      </c>
      <c r="F9" s="29"/>
      <c r="G9" s="29">
        <v>82</v>
      </c>
      <c r="H9" s="29"/>
      <c r="I9" s="29"/>
      <c r="J9" s="29"/>
      <c r="K9" s="29"/>
      <c r="L9" s="33" t="s">
        <v>93</v>
      </c>
    </row>
    <row r="10" spans="1:12" ht="18.75">
      <c r="A10" s="28" t="s">
        <v>88</v>
      </c>
      <c r="B10" s="28" t="s">
        <v>68</v>
      </c>
      <c r="C10" s="28">
        <f>SUM(D10:K10)</f>
        <v>70</v>
      </c>
      <c r="D10" s="28"/>
      <c r="E10" s="29">
        <v>19</v>
      </c>
      <c r="F10" s="28"/>
      <c r="G10" s="29">
        <v>51</v>
      </c>
      <c r="H10" s="29"/>
      <c r="I10" s="29"/>
      <c r="J10" s="29"/>
      <c r="K10" s="29"/>
      <c r="L10" s="30"/>
    </row>
    <row r="11" spans="1:12" ht="18.75">
      <c r="A11" s="28" t="s">
        <v>88</v>
      </c>
      <c r="B11" s="28" t="s">
        <v>83</v>
      </c>
      <c r="C11" s="29">
        <f>SUM(D11:K11)</f>
        <v>65</v>
      </c>
      <c r="D11" s="29">
        <v>25</v>
      </c>
      <c r="E11" s="29"/>
      <c r="F11" s="29"/>
      <c r="G11" s="29">
        <v>40</v>
      </c>
      <c r="H11" s="29"/>
      <c r="I11" s="29"/>
      <c r="J11" s="29"/>
      <c r="K11" s="29"/>
      <c r="L11" s="39"/>
    </row>
    <row r="12" spans="1:12" ht="18.75">
      <c r="A12" s="28" t="s">
        <v>88</v>
      </c>
      <c r="B12" s="28" t="s">
        <v>73</v>
      </c>
      <c r="C12" s="29">
        <f t="shared" ref="C12:C15" si="0">SUM(D12:K12)</f>
        <v>70</v>
      </c>
      <c r="D12" s="29"/>
      <c r="E12" s="29">
        <v>15</v>
      </c>
      <c r="F12" s="29"/>
      <c r="G12" s="29">
        <v>55</v>
      </c>
      <c r="H12" s="29"/>
      <c r="I12" s="29"/>
      <c r="J12" s="29"/>
      <c r="K12" s="29"/>
      <c r="L12" s="30"/>
    </row>
    <row r="13" spans="1:12" ht="18.75">
      <c r="A13" s="28" t="s">
        <v>88</v>
      </c>
      <c r="B13" s="28" t="s">
        <v>89</v>
      </c>
      <c r="C13" s="29">
        <f>SUM(D13:K13)</f>
        <v>70</v>
      </c>
      <c r="D13" s="29">
        <v>39</v>
      </c>
      <c r="E13" s="29">
        <v>18</v>
      </c>
      <c r="F13" s="29">
        <v>13</v>
      </c>
      <c r="G13" s="29"/>
      <c r="H13" s="29"/>
      <c r="I13" s="29"/>
      <c r="J13" s="29"/>
      <c r="K13" s="29"/>
      <c r="L13" s="33"/>
    </row>
    <row r="14" spans="1:12" ht="18.75">
      <c r="A14" s="28" t="s">
        <v>88</v>
      </c>
      <c r="B14" s="28" t="s">
        <v>90</v>
      </c>
      <c r="C14" s="29">
        <f t="shared" si="0"/>
        <v>140</v>
      </c>
      <c r="D14" s="29"/>
      <c r="E14" s="29">
        <v>19</v>
      </c>
      <c r="F14" s="29">
        <v>16</v>
      </c>
      <c r="G14" s="29">
        <v>105</v>
      </c>
      <c r="H14" s="29"/>
      <c r="I14" s="29"/>
      <c r="J14" s="29"/>
      <c r="K14" s="29"/>
      <c r="L14" s="33"/>
    </row>
    <row r="15" spans="1:12" ht="18.75">
      <c r="A15" s="28" t="s">
        <v>88</v>
      </c>
      <c r="B15" s="28" t="s">
        <v>72</v>
      </c>
      <c r="C15" s="29">
        <f t="shared" si="0"/>
        <v>70</v>
      </c>
      <c r="D15" s="29"/>
      <c r="E15" s="29"/>
      <c r="F15" s="29"/>
      <c r="G15" s="29">
        <v>70</v>
      </c>
      <c r="H15" s="29"/>
      <c r="I15" s="29"/>
      <c r="J15" s="29"/>
      <c r="K15" s="29"/>
      <c r="L15" s="30"/>
    </row>
    <row r="16" spans="1:12" s="10" customFormat="1" ht="18">
      <c r="A16" s="31" t="s">
        <v>9</v>
      </c>
      <c r="B16" s="31"/>
      <c r="C16" s="31">
        <f>SUM(C8:C15)</f>
        <v>742</v>
      </c>
      <c r="D16" s="31">
        <f>SUM(D8:D15)</f>
        <v>160</v>
      </c>
      <c r="E16" s="31">
        <f>SUM(E8:E15)</f>
        <v>96</v>
      </c>
      <c r="F16" s="31">
        <f>SUM(F8:F15)</f>
        <v>39</v>
      </c>
      <c r="G16" s="31">
        <f>SUM(G8:G15)</f>
        <v>447</v>
      </c>
      <c r="H16" s="31">
        <f>SUM(H8:H15)</f>
        <v>0</v>
      </c>
      <c r="I16" s="31">
        <f>SUM(I8:I15)</f>
        <v>0</v>
      </c>
      <c r="J16" s="31">
        <f>SUM(J8:J15)</f>
        <v>0</v>
      </c>
      <c r="K16" s="31">
        <f>SUM(K12:K15)</f>
        <v>0</v>
      </c>
      <c r="L16" s="32"/>
    </row>
    <row r="17" spans="1:12" ht="18.75">
      <c r="A17" s="18" t="s">
        <v>10</v>
      </c>
      <c r="B17" s="21" t="s">
        <v>78</v>
      </c>
      <c r="C17" s="18">
        <f t="shared" ref="C17:C21" si="1">D17+G17+J17+K17+E17+H17+I17</f>
        <v>90</v>
      </c>
      <c r="D17" s="18"/>
      <c r="E17" s="18"/>
      <c r="F17" s="18"/>
      <c r="G17" s="18">
        <v>70</v>
      </c>
      <c r="H17" s="18">
        <v>10</v>
      </c>
      <c r="I17" s="18">
        <v>10</v>
      </c>
      <c r="J17" s="18"/>
      <c r="K17" s="18"/>
      <c r="L17" s="19" t="s">
        <v>94</v>
      </c>
    </row>
    <row r="18" spans="1:12" ht="18.75">
      <c r="A18" s="18" t="s">
        <v>10</v>
      </c>
      <c r="B18" s="18" t="s">
        <v>11</v>
      </c>
      <c r="C18" s="18">
        <f t="shared" si="1"/>
        <v>160</v>
      </c>
      <c r="D18" s="18"/>
      <c r="E18" s="18"/>
      <c r="F18" s="18"/>
      <c r="G18" s="18">
        <v>120</v>
      </c>
      <c r="H18" s="18">
        <v>10</v>
      </c>
      <c r="I18" s="18">
        <v>10</v>
      </c>
      <c r="J18" s="18"/>
      <c r="K18" s="18">
        <v>20</v>
      </c>
      <c r="L18" s="19" t="s">
        <v>95</v>
      </c>
    </row>
    <row r="19" spans="1:12" ht="18.75">
      <c r="A19" s="18" t="s">
        <v>10</v>
      </c>
      <c r="B19" s="21" t="s">
        <v>79</v>
      </c>
      <c r="C19" s="18">
        <f t="shared" si="1"/>
        <v>70</v>
      </c>
      <c r="D19" s="18"/>
      <c r="E19" s="18"/>
      <c r="F19" s="18"/>
      <c r="G19" s="18">
        <v>54</v>
      </c>
      <c r="H19" s="18"/>
      <c r="I19" s="18"/>
      <c r="J19" s="18"/>
      <c r="K19" s="18">
        <v>16</v>
      </c>
      <c r="L19" s="19"/>
    </row>
    <row r="20" spans="1:12" ht="18.75">
      <c r="A20" s="18" t="s">
        <v>10</v>
      </c>
      <c r="B20" s="18" t="s">
        <v>12</v>
      </c>
      <c r="C20" s="18">
        <f t="shared" si="1"/>
        <v>70</v>
      </c>
      <c r="D20" s="18"/>
      <c r="E20" s="18"/>
      <c r="F20" s="18"/>
      <c r="G20" s="18">
        <v>38</v>
      </c>
      <c r="H20" s="18">
        <v>10</v>
      </c>
      <c r="I20" s="18">
        <v>4</v>
      </c>
      <c r="J20" s="18"/>
      <c r="K20" s="18">
        <v>18</v>
      </c>
      <c r="L20" s="20"/>
    </row>
    <row r="21" spans="1:12" ht="18.75">
      <c r="A21" s="18" t="s">
        <v>10</v>
      </c>
      <c r="B21" s="18" t="s">
        <v>13</v>
      </c>
      <c r="C21" s="18">
        <f t="shared" si="1"/>
        <v>60</v>
      </c>
      <c r="D21" s="18"/>
      <c r="E21" s="18"/>
      <c r="F21" s="18"/>
      <c r="G21" s="18">
        <v>60</v>
      </c>
      <c r="H21" s="18"/>
      <c r="I21" s="18"/>
      <c r="J21" s="18"/>
      <c r="K21" s="18"/>
      <c r="L21" s="20"/>
    </row>
    <row r="22" spans="1:12" s="10" customFormat="1" ht="18">
      <c r="A22" s="23" t="s">
        <v>8</v>
      </c>
      <c r="B22" s="23"/>
      <c r="C22" s="23">
        <f>SUM(C17:C21)</f>
        <v>450</v>
      </c>
      <c r="D22" s="23"/>
      <c r="E22" s="23"/>
      <c r="F22" s="23"/>
      <c r="G22" s="23">
        <f>SUM(G17:G21)</f>
        <v>342</v>
      </c>
      <c r="H22" s="23">
        <f>SUM(H17:H21)</f>
        <v>30</v>
      </c>
      <c r="I22" s="23">
        <f>SUM(I17:I21)</f>
        <v>24</v>
      </c>
      <c r="J22" s="23">
        <f>SUM(J17:J21)</f>
        <v>0</v>
      </c>
      <c r="K22" s="23">
        <f>SUM(K17:K21)</f>
        <v>54</v>
      </c>
      <c r="L22" s="25"/>
    </row>
    <row r="23" spans="1:12" ht="18.75">
      <c r="A23" s="29" t="s">
        <v>14</v>
      </c>
      <c r="B23" s="29" t="s">
        <v>15</v>
      </c>
      <c r="C23" s="29">
        <f>D23+G23+J23+K23+E23+H23+I23</f>
        <v>95</v>
      </c>
      <c r="D23" s="29"/>
      <c r="E23" s="29"/>
      <c r="F23" s="29"/>
      <c r="G23" s="29">
        <v>69</v>
      </c>
      <c r="H23" s="29"/>
      <c r="I23" s="29">
        <v>10</v>
      </c>
      <c r="J23" s="29"/>
      <c r="K23" s="29">
        <v>16</v>
      </c>
      <c r="L23" s="30"/>
    </row>
    <row r="24" spans="1:12" ht="18">
      <c r="A24" s="29" t="s">
        <v>14</v>
      </c>
      <c r="B24" s="29" t="s">
        <v>16</v>
      </c>
      <c r="C24" s="29">
        <f t="shared" ref="C24:C30" si="2">D24+G24+J24+K24+E24+H24+I24</f>
        <v>60</v>
      </c>
      <c r="D24" s="29"/>
      <c r="E24" s="29"/>
      <c r="F24" s="29"/>
      <c r="G24" s="29">
        <v>33</v>
      </c>
      <c r="H24" s="29">
        <v>10</v>
      </c>
      <c r="I24" s="29"/>
      <c r="J24" s="29"/>
      <c r="K24" s="29">
        <v>17</v>
      </c>
      <c r="L24" s="36"/>
    </row>
    <row r="25" spans="1:12" ht="18.75">
      <c r="A25" s="29" t="s">
        <v>14</v>
      </c>
      <c r="B25" s="29" t="s">
        <v>18</v>
      </c>
      <c r="C25" s="29">
        <f t="shared" si="2"/>
        <v>150</v>
      </c>
      <c r="D25" s="29"/>
      <c r="E25" s="29"/>
      <c r="F25" s="29"/>
      <c r="G25" s="29">
        <v>140</v>
      </c>
      <c r="H25" s="29"/>
      <c r="I25" s="29">
        <v>10</v>
      </c>
      <c r="J25" s="29"/>
      <c r="K25" s="37"/>
      <c r="L25" s="33"/>
    </row>
    <row r="26" spans="1:12" ht="18.75">
      <c r="A26" s="29" t="s">
        <v>14</v>
      </c>
      <c r="B26" s="29" t="s">
        <v>17</v>
      </c>
      <c r="C26" s="29">
        <f t="shared" si="2"/>
        <v>60</v>
      </c>
      <c r="D26" s="29"/>
      <c r="E26" s="29"/>
      <c r="F26" s="29"/>
      <c r="G26" s="29">
        <v>40</v>
      </c>
      <c r="H26" s="29"/>
      <c r="I26" s="29"/>
      <c r="J26" s="29"/>
      <c r="K26" s="29">
        <v>20</v>
      </c>
      <c r="L26" s="30"/>
    </row>
    <row r="27" spans="1:12" ht="18.75">
      <c r="A27" s="29" t="s">
        <v>14</v>
      </c>
      <c r="B27" s="29" t="s">
        <v>19</v>
      </c>
      <c r="C27" s="29">
        <f t="shared" si="2"/>
        <v>120</v>
      </c>
      <c r="D27" s="29"/>
      <c r="E27" s="29"/>
      <c r="F27" s="29"/>
      <c r="G27" s="29">
        <v>110</v>
      </c>
      <c r="H27" s="29">
        <v>10</v>
      </c>
      <c r="I27" s="29"/>
      <c r="J27" s="29"/>
      <c r="K27" s="29"/>
      <c r="L27" s="33" t="s">
        <v>92</v>
      </c>
    </row>
    <row r="28" spans="1:12" ht="18.75">
      <c r="A28" s="29" t="s">
        <v>14</v>
      </c>
      <c r="B28" s="29" t="s">
        <v>20</v>
      </c>
      <c r="C28" s="29">
        <f t="shared" si="2"/>
        <v>120</v>
      </c>
      <c r="D28" s="29"/>
      <c r="E28" s="29"/>
      <c r="F28" s="29"/>
      <c r="G28" s="29">
        <v>85</v>
      </c>
      <c r="H28" s="29">
        <v>10</v>
      </c>
      <c r="I28" s="29">
        <v>10</v>
      </c>
      <c r="J28" s="29"/>
      <c r="K28" s="29">
        <v>15</v>
      </c>
      <c r="L28" s="33"/>
    </row>
    <row r="29" spans="1:12" ht="18.75">
      <c r="A29" s="29" t="s">
        <v>14</v>
      </c>
      <c r="B29" s="28" t="s">
        <v>80</v>
      </c>
      <c r="C29" s="29">
        <f t="shared" si="2"/>
        <v>90</v>
      </c>
      <c r="D29" s="29"/>
      <c r="E29" s="29"/>
      <c r="F29" s="29"/>
      <c r="G29" s="29">
        <v>90</v>
      </c>
      <c r="H29" s="29"/>
      <c r="I29" s="29"/>
      <c r="J29" s="29"/>
      <c r="K29" s="29"/>
      <c r="L29" s="33"/>
    </row>
    <row r="30" spans="1:12" ht="18.75">
      <c r="A30" s="29" t="s">
        <v>14</v>
      </c>
      <c r="B30" s="28" t="s">
        <v>81</v>
      </c>
      <c r="C30" s="29">
        <f t="shared" si="2"/>
        <v>60</v>
      </c>
      <c r="D30" s="29"/>
      <c r="E30" s="29"/>
      <c r="F30" s="29"/>
      <c r="G30" s="29">
        <v>60</v>
      </c>
      <c r="H30" s="29"/>
      <c r="I30" s="29"/>
      <c r="J30" s="29"/>
      <c r="K30" s="29"/>
      <c r="L30" s="30"/>
    </row>
    <row r="31" spans="1:12" s="10" customFormat="1" ht="18.75">
      <c r="A31" s="31" t="s">
        <v>8</v>
      </c>
      <c r="B31" s="31"/>
      <c r="C31" s="31">
        <f>SUM(C23:C30)</f>
        <v>755</v>
      </c>
      <c r="D31" s="31"/>
      <c r="E31" s="31"/>
      <c r="F31" s="31"/>
      <c r="G31" s="31">
        <f>SUM(G23:G30)</f>
        <v>627</v>
      </c>
      <c r="H31" s="31">
        <f>SUM(H23:H30)</f>
        <v>30</v>
      </c>
      <c r="I31" s="31">
        <f>SUM(I23:I30)</f>
        <v>30</v>
      </c>
      <c r="J31" s="31">
        <f>SUM(J23:J30)</f>
        <v>0</v>
      </c>
      <c r="K31" s="31">
        <f>SUM(K23:K30)</f>
        <v>68</v>
      </c>
      <c r="L31" s="38"/>
    </row>
    <row r="32" spans="1:12" ht="18.75">
      <c r="A32" s="18" t="s">
        <v>21</v>
      </c>
      <c r="B32" s="18" t="s">
        <v>22</v>
      </c>
      <c r="C32" s="18">
        <f t="shared" ref="C32:C35" si="3">D32+G32+J32+K32</f>
        <v>159</v>
      </c>
      <c r="D32" s="18"/>
      <c r="E32" s="18"/>
      <c r="F32" s="18"/>
      <c r="G32" s="18">
        <v>159</v>
      </c>
      <c r="H32" s="18"/>
      <c r="I32" s="18"/>
      <c r="J32" s="18"/>
      <c r="K32" s="18"/>
      <c r="L32" s="20"/>
    </row>
    <row r="33" spans="1:12" ht="18.75">
      <c r="A33" s="18" t="s">
        <v>21</v>
      </c>
      <c r="B33" s="18" t="s">
        <v>23</v>
      </c>
      <c r="C33" s="18">
        <f t="shared" si="3"/>
        <v>70</v>
      </c>
      <c r="D33" s="18"/>
      <c r="E33" s="18"/>
      <c r="F33" s="18"/>
      <c r="G33" s="18">
        <v>70</v>
      </c>
      <c r="H33" s="18"/>
      <c r="I33" s="18"/>
      <c r="J33" s="18"/>
      <c r="K33" s="18"/>
      <c r="L33" s="20"/>
    </row>
    <row r="34" spans="1:12" ht="18.75">
      <c r="A34" s="18" t="s">
        <v>21</v>
      </c>
      <c r="B34" s="18" t="s">
        <v>24</v>
      </c>
      <c r="C34" s="18">
        <f t="shared" si="3"/>
        <v>30</v>
      </c>
      <c r="D34" s="18"/>
      <c r="E34" s="18"/>
      <c r="F34" s="18"/>
      <c r="G34" s="18"/>
      <c r="H34" s="18"/>
      <c r="I34" s="18"/>
      <c r="J34" s="18">
        <v>30</v>
      </c>
      <c r="K34" s="18"/>
      <c r="L34" s="19" t="s">
        <v>96</v>
      </c>
    </row>
    <row r="35" spans="1:12" ht="18.75">
      <c r="A35" s="18" t="s">
        <v>21</v>
      </c>
      <c r="B35" s="18" t="s">
        <v>25</v>
      </c>
      <c r="C35" s="18">
        <f t="shared" si="3"/>
        <v>35</v>
      </c>
      <c r="D35" s="18"/>
      <c r="E35" s="18"/>
      <c r="F35" s="18"/>
      <c r="G35" s="18"/>
      <c r="H35" s="18"/>
      <c r="I35" s="18"/>
      <c r="J35" s="18">
        <v>35</v>
      </c>
      <c r="K35" s="18"/>
      <c r="L35" s="22"/>
    </row>
    <row r="36" spans="1:12" s="10" customFormat="1" ht="18">
      <c r="A36" s="23" t="s">
        <v>8</v>
      </c>
      <c r="B36" s="23"/>
      <c r="C36" s="23">
        <f>SUM(C32:C35)</f>
        <v>294</v>
      </c>
      <c r="D36" s="23"/>
      <c r="E36" s="23"/>
      <c r="F36" s="23"/>
      <c r="G36" s="23">
        <f>SUM(G32:G35)</f>
        <v>229</v>
      </c>
      <c r="H36" s="23">
        <f>SUM(H32:H35)</f>
        <v>0</v>
      </c>
      <c r="I36" s="23">
        <f>SUM(I32:I35)</f>
        <v>0</v>
      </c>
      <c r="J36" s="23">
        <f>SUM(J32:J35)</f>
        <v>65</v>
      </c>
      <c r="K36" s="23"/>
      <c r="L36" s="25"/>
    </row>
    <row r="37" spans="1:12" ht="18.75">
      <c r="A37" s="29" t="s">
        <v>26</v>
      </c>
      <c r="B37" s="29" t="s">
        <v>27</v>
      </c>
      <c r="C37" s="29">
        <f>D37+G37+J37+K37</f>
        <v>60</v>
      </c>
      <c r="D37" s="29"/>
      <c r="E37" s="29"/>
      <c r="F37" s="29"/>
      <c r="G37" s="29">
        <v>60</v>
      </c>
      <c r="H37" s="29"/>
      <c r="I37" s="29"/>
      <c r="J37" s="29"/>
      <c r="K37" s="29"/>
      <c r="L37" s="33"/>
    </row>
    <row r="38" spans="1:12" ht="18.75">
      <c r="A38" s="29" t="s">
        <v>26</v>
      </c>
      <c r="B38" s="28" t="s">
        <v>97</v>
      </c>
      <c r="C38" s="29">
        <f>D38+G38+J38+K38</f>
        <v>30</v>
      </c>
      <c r="D38" s="29"/>
      <c r="E38" s="29"/>
      <c r="F38" s="29"/>
      <c r="G38" s="29"/>
      <c r="H38" s="29"/>
      <c r="I38" s="29"/>
      <c r="J38" s="29">
        <v>30</v>
      </c>
      <c r="K38" s="29"/>
      <c r="L38" s="34"/>
    </row>
    <row r="39" spans="1:12" ht="37.5">
      <c r="A39" s="29" t="s">
        <v>26</v>
      </c>
      <c r="B39" s="29" t="s">
        <v>28</v>
      </c>
      <c r="C39" s="29">
        <f>D39+G39+J39+K39</f>
        <v>60</v>
      </c>
      <c r="D39" s="29"/>
      <c r="E39" s="29"/>
      <c r="F39" s="29"/>
      <c r="G39" s="29">
        <v>60</v>
      </c>
      <c r="H39" s="29"/>
      <c r="I39" s="29"/>
      <c r="J39" s="29"/>
      <c r="K39" s="29"/>
      <c r="L39" s="33" t="s">
        <v>98</v>
      </c>
    </row>
    <row r="40" spans="1:12" ht="18.75">
      <c r="A40" s="29" t="s">
        <v>26</v>
      </c>
      <c r="B40" s="29" t="s">
        <v>29</v>
      </c>
      <c r="C40" s="29">
        <f>D40+G40+J40+K40</f>
        <v>125</v>
      </c>
      <c r="D40" s="29"/>
      <c r="E40" s="29"/>
      <c r="F40" s="29"/>
      <c r="G40" s="29">
        <v>95</v>
      </c>
      <c r="H40" s="29"/>
      <c r="I40" s="29"/>
      <c r="J40" s="29">
        <v>30</v>
      </c>
      <c r="K40" s="29"/>
      <c r="L40" s="33" t="s">
        <v>99</v>
      </c>
    </row>
    <row r="41" spans="1:12" s="10" customFormat="1" ht="18">
      <c r="A41" s="31" t="s">
        <v>8</v>
      </c>
      <c r="B41" s="31"/>
      <c r="C41" s="31">
        <f>SUM(C37:C40)</f>
        <v>275</v>
      </c>
      <c r="D41" s="31"/>
      <c r="E41" s="31"/>
      <c r="F41" s="31"/>
      <c r="G41" s="31">
        <f>SUM(G37:G40)</f>
        <v>215</v>
      </c>
      <c r="H41" s="31"/>
      <c r="I41" s="31"/>
      <c r="J41" s="31">
        <f>SUM(J37:J40)</f>
        <v>60</v>
      </c>
      <c r="K41" s="31">
        <f>SUM(K37:K40)</f>
        <v>0</v>
      </c>
      <c r="L41" s="32"/>
    </row>
    <row r="42" spans="1:12" ht="56.25">
      <c r="A42" s="18" t="s">
        <v>30</v>
      </c>
      <c r="B42" s="18" t="s">
        <v>31</v>
      </c>
      <c r="C42" s="18">
        <f>D42+G42+J42+K42</f>
        <v>220</v>
      </c>
      <c r="D42" s="18"/>
      <c r="E42" s="18"/>
      <c r="F42" s="18"/>
      <c r="G42" s="18">
        <v>190</v>
      </c>
      <c r="H42" s="18"/>
      <c r="I42" s="18"/>
      <c r="J42" s="18">
        <v>30</v>
      </c>
      <c r="K42" s="18"/>
      <c r="L42" s="19" t="s">
        <v>100</v>
      </c>
    </row>
    <row r="43" spans="1:12" ht="37.5">
      <c r="A43" s="18" t="s">
        <v>30</v>
      </c>
      <c r="B43" s="18" t="s">
        <v>32</v>
      </c>
      <c r="C43" s="18">
        <f>D43+G43+J43+K43</f>
        <v>60</v>
      </c>
      <c r="D43" s="18"/>
      <c r="E43" s="18"/>
      <c r="F43" s="18"/>
      <c r="G43" s="18">
        <v>60</v>
      </c>
      <c r="H43" s="18"/>
      <c r="I43" s="18"/>
      <c r="J43" s="18"/>
      <c r="K43" s="18"/>
      <c r="L43" s="19" t="s">
        <v>101</v>
      </c>
    </row>
    <row r="44" spans="1:12" s="10" customFormat="1" ht="18">
      <c r="A44" s="23" t="s">
        <v>8</v>
      </c>
      <c r="B44" s="23"/>
      <c r="C44" s="23">
        <f>SUM(C42:C43)</f>
        <v>280</v>
      </c>
      <c r="D44" s="23"/>
      <c r="E44" s="23"/>
      <c r="F44" s="23"/>
      <c r="G44" s="23">
        <f>SUM(G42:G43)</f>
        <v>250</v>
      </c>
      <c r="H44" s="23"/>
      <c r="I44" s="23"/>
      <c r="J44" s="23">
        <f>SUM(J42:J43)</f>
        <v>30</v>
      </c>
      <c r="K44" s="23">
        <f>SUM(K42:K43)</f>
        <v>0</v>
      </c>
      <c r="L44" s="25"/>
    </row>
    <row r="45" spans="1:12" ht="37.5">
      <c r="A45" s="29" t="s">
        <v>33</v>
      </c>
      <c r="B45" s="29" t="s">
        <v>34</v>
      </c>
      <c r="C45" s="29">
        <f>D45+G45+J45+K45</f>
        <v>180</v>
      </c>
      <c r="D45" s="29"/>
      <c r="E45" s="29"/>
      <c r="F45" s="29"/>
      <c r="G45" s="29">
        <v>150</v>
      </c>
      <c r="H45" s="29"/>
      <c r="I45" s="29"/>
      <c r="J45" s="29">
        <v>30</v>
      </c>
      <c r="K45" s="29"/>
      <c r="L45" s="33" t="s">
        <v>102</v>
      </c>
    </row>
    <row r="46" spans="1:12" ht="18.75">
      <c r="A46" s="29" t="s">
        <v>33</v>
      </c>
      <c r="B46" s="29" t="s">
        <v>35</v>
      </c>
      <c r="C46" s="29">
        <f>D46+G46+J46+K46</f>
        <v>90</v>
      </c>
      <c r="D46" s="29"/>
      <c r="E46" s="29"/>
      <c r="F46" s="29"/>
      <c r="G46" s="29">
        <v>60</v>
      </c>
      <c r="H46" s="29"/>
      <c r="I46" s="29"/>
      <c r="J46" s="29">
        <v>30</v>
      </c>
      <c r="K46" s="29"/>
      <c r="L46" s="34"/>
    </row>
    <row r="47" spans="1:12" s="10" customFormat="1" ht="18">
      <c r="A47" s="31" t="s">
        <v>8</v>
      </c>
      <c r="B47" s="31"/>
      <c r="C47" s="31">
        <f>SUM(C45:C46)</f>
        <v>270</v>
      </c>
      <c r="D47" s="31"/>
      <c r="E47" s="31"/>
      <c r="F47" s="31"/>
      <c r="G47" s="31">
        <f>SUM(G45:G46)</f>
        <v>210</v>
      </c>
      <c r="H47" s="31"/>
      <c r="I47" s="31"/>
      <c r="J47" s="31">
        <f>SUM(J45:J46)</f>
        <v>60</v>
      </c>
      <c r="K47" s="31">
        <f>SUM(K45:K46)</f>
        <v>0</v>
      </c>
      <c r="L47" s="32"/>
    </row>
    <row r="48" spans="1:12" s="40" customFormat="1" ht="18.75">
      <c r="A48" s="43" t="s">
        <v>36</v>
      </c>
      <c r="B48" s="43" t="s">
        <v>37</v>
      </c>
      <c r="C48" s="43">
        <f>D48+G48+J48+K48+H48</f>
        <v>120</v>
      </c>
      <c r="D48" s="43"/>
      <c r="E48" s="43"/>
      <c r="F48" s="43"/>
      <c r="G48" s="43">
        <v>98</v>
      </c>
      <c r="H48" s="43">
        <v>6</v>
      </c>
      <c r="I48" s="43"/>
      <c r="J48" s="43"/>
      <c r="K48" s="43">
        <v>16</v>
      </c>
      <c r="L48" s="44"/>
    </row>
    <row r="49" spans="1:12" ht="18.75">
      <c r="A49" s="43" t="s">
        <v>36</v>
      </c>
      <c r="B49" s="43" t="s">
        <v>38</v>
      </c>
      <c r="C49" s="43">
        <f>D49+G49+J49+K49+H49+I49</f>
        <v>120</v>
      </c>
      <c r="D49" s="43"/>
      <c r="E49" s="43"/>
      <c r="F49" s="43"/>
      <c r="G49" s="43">
        <v>98</v>
      </c>
      <c r="H49" s="43"/>
      <c r="I49" s="43">
        <v>5</v>
      </c>
      <c r="J49" s="43"/>
      <c r="K49" s="43">
        <v>17</v>
      </c>
      <c r="L49" s="44"/>
    </row>
    <row r="50" spans="1:12" ht="18.75">
      <c r="A50" s="43" t="s">
        <v>36</v>
      </c>
      <c r="B50" s="45" t="s">
        <v>103</v>
      </c>
      <c r="C50" s="43">
        <f>D50+G50+J50+K50</f>
        <v>100</v>
      </c>
      <c r="D50" s="43">
        <v>50</v>
      </c>
      <c r="E50" s="43"/>
      <c r="F50" s="43"/>
      <c r="G50" s="43">
        <v>50</v>
      </c>
      <c r="H50" s="43"/>
      <c r="I50" s="43"/>
      <c r="J50" s="43"/>
      <c r="K50" s="43"/>
      <c r="L50" s="44" t="s">
        <v>104</v>
      </c>
    </row>
    <row r="51" spans="1:12" s="10" customFormat="1" ht="18">
      <c r="A51" s="46" t="s">
        <v>8</v>
      </c>
      <c r="B51" s="46"/>
      <c r="C51" s="46">
        <f>SUM(C48:C50)</f>
        <v>340</v>
      </c>
      <c r="D51" s="46">
        <f>SUM(D48:D50)</f>
        <v>50</v>
      </c>
      <c r="E51" s="46"/>
      <c r="F51" s="46"/>
      <c r="G51" s="46">
        <f>SUM(G48:G50)</f>
        <v>246</v>
      </c>
      <c r="H51" s="46">
        <f>SUM(H48:H50)</f>
        <v>6</v>
      </c>
      <c r="I51" s="46">
        <f>SUM(I48:I50)</f>
        <v>5</v>
      </c>
      <c r="J51" s="46">
        <f>SUM(J48:J49)</f>
        <v>0</v>
      </c>
      <c r="K51" s="46">
        <f>SUM(K48:K49)</f>
        <v>33</v>
      </c>
      <c r="L51" s="47"/>
    </row>
    <row r="52" spans="1:12" ht="18.75">
      <c r="A52" s="29" t="s">
        <v>39</v>
      </c>
      <c r="B52" s="29" t="s">
        <v>40</v>
      </c>
      <c r="C52" s="29">
        <f>D52+G52+J52+K52+E52+H52+I52</f>
        <v>120</v>
      </c>
      <c r="D52" s="29"/>
      <c r="E52" s="29"/>
      <c r="F52" s="29"/>
      <c r="G52" s="29">
        <v>90</v>
      </c>
      <c r="H52" s="29">
        <v>15</v>
      </c>
      <c r="I52" s="29"/>
      <c r="J52" s="29"/>
      <c r="K52" s="29">
        <v>15</v>
      </c>
      <c r="L52" s="33"/>
    </row>
    <row r="53" spans="1:12" ht="18.75">
      <c r="A53" s="29" t="s">
        <v>39</v>
      </c>
      <c r="B53" s="28" t="s">
        <v>105</v>
      </c>
      <c r="C53" s="29">
        <f>D53+G53+J53+K53+E53+H53+I53</f>
        <v>120</v>
      </c>
      <c r="D53" s="29"/>
      <c r="E53" s="29"/>
      <c r="F53" s="29"/>
      <c r="G53" s="29">
        <v>107</v>
      </c>
      <c r="H53" s="29"/>
      <c r="I53" s="29"/>
      <c r="J53" s="29"/>
      <c r="K53" s="29">
        <v>13</v>
      </c>
      <c r="L53" s="33"/>
    </row>
    <row r="54" spans="1:12" ht="37.5">
      <c r="A54" s="29" t="s">
        <v>39</v>
      </c>
      <c r="B54" s="29" t="s">
        <v>41</v>
      </c>
      <c r="C54" s="29">
        <f>D54+G54+J54+K54+E54+H54+I54</f>
        <v>90</v>
      </c>
      <c r="D54" s="29"/>
      <c r="E54" s="29"/>
      <c r="F54" s="29"/>
      <c r="G54" s="29">
        <v>67</v>
      </c>
      <c r="H54" s="29">
        <v>10</v>
      </c>
      <c r="I54" s="29"/>
      <c r="J54" s="29"/>
      <c r="K54" s="29">
        <v>13</v>
      </c>
      <c r="L54" s="33" t="s">
        <v>106</v>
      </c>
    </row>
    <row r="55" spans="1:12" ht="18.75">
      <c r="A55" s="29" t="s">
        <v>39</v>
      </c>
      <c r="B55" s="28" t="s">
        <v>107</v>
      </c>
      <c r="C55" s="29">
        <f>D55+G55+J55+K55+E55+H55</f>
        <v>60</v>
      </c>
      <c r="D55" s="29"/>
      <c r="E55" s="29"/>
      <c r="F55" s="29"/>
      <c r="G55" s="29">
        <v>60</v>
      </c>
      <c r="H55" s="29"/>
      <c r="I55" s="29"/>
      <c r="J55" s="29"/>
      <c r="K55" s="29"/>
      <c r="L55" s="33"/>
    </row>
    <row r="56" spans="1:12" s="10" customFormat="1" ht="18.75">
      <c r="A56" s="31" t="s">
        <v>8</v>
      </c>
      <c r="B56" s="31"/>
      <c r="C56" s="31">
        <f>SUM(C52:C55)</f>
        <v>390</v>
      </c>
      <c r="D56" s="31"/>
      <c r="E56" s="31"/>
      <c r="F56" s="31"/>
      <c r="G56" s="31">
        <f>SUM(G52:G55)</f>
        <v>324</v>
      </c>
      <c r="H56" s="31">
        <f>SUM(H52:H55)</f>
        <v>25</v>
      </c>
      <c r="I56" s="31">
        <f>SUM(I52:I55)</f>
        <v>0</v>
      </c>
      <c r="J56" s="31">
        <f>SUM(J52:J55)</f>
        <v>0</v>
      </c>
      <c r="K56" s="31">
        <f>SUM(K52:K55)</f>
        <v>41</v>
      </c>
      <c r="L56" s="33"/>
    </row>
    <row r="57" spans="1:12" ht="18">
      <c r="A57" s="18" t="s">
        <v>42</v>
      </c>
      <c r="B57" s="18" t="s">
        <v>43</v>
      </c>
      <c r="C57" s="18">
        <f>D57+G57+J57+K57</f>
        <v>70</v>
      </c>
      <c r="D57" s="18"/>
      <c r="E57" s="18"/>
      <c r="F57" s="18"/>
      <c r="G57" s="18">
        <v>70</v>
      </c>
      <c r="H57" s="18"/>
      <c r="I57" s="18"/>
      <c r="J57" s="18"/>
      <c r="K57" s="18"/>
      <c r="L57" s="18"/>
    </row>
    <row r="58" spans="1:12" ht="18">
      <c r="A58" s="18" t="s">
        <v>42</v>
      </c>
      <c r="B58" s="18" t="s">
        <v>44</v>
      </c>
      <c r="C58" s="18">
        <f>D58+G58+J58+K58</f>
        <v>70</v>
      </c>
      <c r="D58" s="18"/>
      <c r="E58" s="18"/>
      <c r="F58" s="18"/>
      <c r="G58" s="18">
        <v>70</v>
      </c>
      <c r="H58" s="18"/>
      <c r="I58" s="18"/>
      <c r="J58" s="18"/>
      <c r="K58" s="18"/>
      <c r="L58" s="18"/>
    </row>
    <row r="59" spans="1:12" s="10" customFormat="1" ht="18">
      <c r="A59" s="23" t="s">
        <v>8</v>
      </c>
      <c r="B59" s="23"/>
      <c r="C59" s="23">
        <f>SUM(C57:C58)</f>
        <v>140</v>
      </c>
      <c r="D59" s="23"/>
      <c r="E59" s="23"/>
      <c r="F59" s="23"/>
      <c r="G59" s="23">
        <f>SUM(G57:G58)</f>
        <v>140</v>
      </c>
      <c r="H59" s="23"/>
      <c r="I59" s="23"/>
      <c r="J59" s="23">
        <f>SUM(J57:J58)</f>
        <v>0</v>
      </c>
      <c r="K59" s="23">
        <f>SUM(K57:K58)</f>
        <v>0</v>
      </c>
      <c r="L59" s="25"/>
    </row>
    <row r="60" spans="1:12" ht="18.75">
      <c r="A60" s="18" t="s">
        <v>45</v>
      </c>
      <c r="B60" s="18" t="s">
        <v>46</v>
      </c>
      <c r="C60" s="18">
        <f>D60+G60+J60+K60+E60+H60</f>
        <v>93</v>
      </c>
      <c r="D60" s="18"/>
      <c r="E60" s="18"/>
      <c r="F60" s="18"/>
      <c r="G60" s="18">
        <v>93</v>
      </c>
      <c r="H60" s="18"/>
      <c r="I60" s="18"/>
      <c r="J60" s="18"/>
      <c r="K60" s="18"/>
      <c r="L60" s="19"/>
    </row>
    <row r="61" spans="1:12" ht="18.75">
      <c r="A61" s="18" t="s">
        <v>45</v>
      </c>
      <c r="B61" s="21" t="s">
        <v>108</v>
      </c>
      <c r="C61" s="18">
        <f>D61+G61+J61+K61</f>
        <v>67</v>
      </c>
      <c r="D61" s="18"/>
      <c r="E61" s="18"/>
      <c r="F61" s="18"/>
      <c r="G61" s="18">
        <v>67</v>
      </c>
      <c r="H61" s="18"/>
      <c r="I61" s="18"/>
      <c r="J61" s="18"/>
      <c r="K61" s="18"/>
      <c r="L61" s="21"/>
    </row>
    <row r="62" spans="1:12" s="10" customFormat="1" ht="18">
      <c r="A62" s="23" t="s">
        <v>2</v>
      </c>
      <c r="B62" s="23"/>
      <c r="C62" s="23">
        <f>SUM(C60:C61)</f>
        <v>160</v>
      </c>
      <c r="D62" s="23">
        <f>SUM(D60:D61)</f>
        <v>0</v>
      </c>
      <c r="E62" s="23"/>
      <c r="F62" s="23"/>
      <c r="G62" s="23">
        <f>SUM(G60:G61)</f>
        <v>160</v>
      </c>
      <c r="H62" s="23"/>
      <c r="I62" s="23"/>
      <c r="J62" s="23">
        <f>SUM(J60:J60)</f>
        <v>0</v>
      </c>
      <c r="K62" s="23">
        <f>SUM(K60:K60)</f>
        <v>0</v>
      </c>
      <c r="L62" s="25"/>
    </row>
    <row r="63" spans="1:12" ht="18.75">
      <c r="A63" s="29" t="s">
        <v>47</v>
      </c>
      <c r="B63" s="29" t="s">
        <v>48</v>
      </c>
      <c r="C63" s="29">
        <f>D63+G63+J63+K63</f>
        <v>180</v>
      </c>
      <c r="D63" s="29"/>
      <c r="E63" s="29"/>
      <c r="F63" s="29"/>
      <c r="G63" s="29">
        <v>150</v>
      </c>
      <c r="H63" s="29"/>
      <c r="I63" s="29"/>
      <c r="J63" s="29">
        <v>30</v>
      </c>
      <c r="K63" s="29"/>
      <c r="L63" s="34"/>
    </row>
    <row r="64" spans="1:12" ht="18.75">
      <c r="A64" s="29" t="s">
        <v>47</v>
      </c>
      <c r="B64" s="29" t="s">
        <v>24</v>
      </c>
      <c r="C64" s="29">
        <f>D64+G64+J64+K64</f>
        <v>35</v>
      </c>
      <c r="D64" s="29"/>
      <c r="E64" s="29"/>
      <c r="F64" s="29"/>
      <c r="G64" s="29"/>
      <c r="H64" s="29"/>
      <c r="I64" s="29"/>
      <c r="J64" s="29">
        <v>35</v>
      </c>
      <c r="K64" s="29"/>
      <c r="L64" s="33"/>
    </row>
    <row r="65" spans="1:12" s="10" customFormat="1" ht="18.75">
      <c r="A65" s="35" t="s">
        <v>109</v>
      </c>
      <c r="B65" s="31"/>
      <c r="C65" s="31">
        <f>SUM(C63:C64)</f>
        <v>215</v>
      </c>
      <c r="D65" s="31"/>
      <c r="E65" s="31"/>
      <c r="F65" s="31"/>
      <c r="G65" s="31">
        <f>SUM(G63:G64)</f>
        <v>150</v>
      </c>
      <c r="H65" s="31"/>
      <c r="I65" s="31"/>
      <c r="J65" s="31">
        <f>SUM(J63:J64)</f>
        <v>65</v>
      </c>
      <c r="K65" s="31">
        <f>SUM(K63:K64)</f>
        <v>0</v>
      </c>
      <c r="L65" s="33"/>
    </row>
    <row r="66" spans="1:12" ht="18.75">
      <c r="A66" s="21" t="s">
        <v>110</v>
      </c>
      <c r="B66" s="18" t="s">
        <v>49</v>
      </c>
      <c r="C66" s="18">
        <f>D66+G66+J66+K66</f>
        <v>125</v>
      </c>
      <c r="D66" s="18"/>
      <c r="E66" s="18"/>
      <c r="F66" s="18"/>
      <c r="G66" s="18">
        <v>113</v>
      </c>
      <c r="H66" s="18"/>
      <c r="I66" s="18"/>
      <c r="J66" s="18"/>
      <c r="K66" s="18">
        <v>12</v>
      </c>
      <c r="L66" s="19"/>
    </row>
    <row r="67" spans="1:12" ht="18.75">
      <c r="A67" s="21" t="s">
        <v>110</v>
      </c>
      <c r="B67" s="21" t="s">
        <v>111</v>
      </c>
      <c r="C67" s="18">
        <f>D67+G67+J67+K67</f>
        <v>50</v>
      </c>
      <c r="D67" s="18"/>
      <c r="E67" s="18"/>
      <c r="F67" s="18"/>
      <c r="G67" s="18">
        <v>0</v>
      </c>
      <c r="H67" s="18"/>
      <c r="I67" s="18"/>
      <c r="J67" s="18">
        <v>50</v>
      </c>
      <c r="K67" s="18"/>
      <c r="L67" s="19"/>
    </row>
    <row r="68" spans="1:12" ht="18.75">
      <c r="A68" s="21" t="s">
        <v>110</v>
      </c>
      <c r="B68" s="18" t="s">
        <v>50</v>
      </c>
      <c r="C68" s="18">
        <f>D68+G68+J68+K68</f>
        <v>125</v>
      </c>
      <c r="D68" s="18"/>
      <c r="E68" s="18"/>
      <c r="F68" s="18"/>
      <c r="G68" s="18">
        <v>125</v>
      </c>
      <c r="H68" s="18"/>
      <c r="I68" s="18"/>
      <c r="J68" s="18"/>
      <c r="K68" s="18"/>
      <c r="L68" s="19"/>
    </row>
    <row r="69" spans="1:12" s="10" customFormat="1" ht="18">
      <c r="A69" s="23" t="s">
        <v>8</v>
      </c>
      <c r="B69" s="23"/>
      <c r="C69" s="23">
        <f>SUM(C66:C68)</f>
        <v>300</v>
      </c>
      <c r="D69" s="23"/>
      <c r="E69" s="23"/>
      <c r="F69" s="23"/>
      <c r="G69" s="23">
        <f>SUM(G66:G68)</f>
        <v>238</v>
      </c>
      <c r="H69" s="23"/>
      <c r="I69" s="23"/>
      <c r="J69" s="23">
        <f>SUM(J66:J68)</f>
        <v>50</v>
      </c>
      <c r="K69" s="23">
        <f>SUM(K66:K68)</f>
        <v>12</v>
      </c>
      <c r="L69" s="25"/>
    </row>
    <row r="70" spans="1:12" ht="18.75">
      <c r="A70" s="28" t="s">
        <v>112</v>
      </c>
      <c r="B70" s="28" t="s">
        <v>82</v>
      </c>
      <c r="C70" s="29">
        <f>D70+G70+J70+K70+H70</f>
        <v>150</v>
      </c>
      <c r="D70" s="29"/>
      <c r="E70" s="29"/>
      <c r="F70" s="29"/>
      <c r="G70" s="29">
        <v>132</v>
      </c>
      <c r="H70" s="29">
        <v>18</v>
      </c>
      <c r="I70" s="29"/>
      <c r="J70" s="29"/>
      <c r="K70" s="29"/>
      <c r="L70" s="33"/>
    </row>
    <row r="71" spans="1:12" ht="18.75">
      <c r="A71" s="28" t="s">
        <v>112</v>
      </c>
      <c r="B71" s="29" t="s">
        <v>51</v>
      </c>
      <c r="C71" s="29">
        <f>D71+G71+J71+K71+H71</f>
        <v>60</v>
      </c>
      <c r="D71" s="29"/>
      <c r="E71" s="29"/>
      <c r="F71" s="29"/>
      <c r="G71" s="29">
        <v>50</v>
      </c>
      <c r="H71" s="29">
        <v>10</v>
      </c>
      <c r="I71" s="29"/>
      <c r="J71" s="29"/>
      <c r="K71" s="29"/>
      <c r="L71" s="33"/>
    </row>
    <row r="72" spans="1:12" ht="18.75">
      <c r="A72" s="28" t="s">
        <v>112</v>
      </c>
      <c r="B72" s="28" t="s">
        <v>113</v>
      </c>
      <c r="C72" s="29">
        <f>D72+G72+J72+K72+H72</f>
        <v>85</v>
      </c>
      <c r="D72" s="29"/>
      <c r="E72" s="29"/>
      <c r="F72" s="29"/>
      <c r="G72" s="29">
        <v>49</v>
      </c>
      <c r="H72" s="29">
        <v>18</v>
      </c>
      <c r="I72" s="29"/>
      <c r="J72" s="29"/>
      <c r="K72" s="29">
        <v>18</v>
      </c>
      <c r="L72" s="33"/>
    </row>
    <row r="73" spans="1:12" ht="18.75">
      <c r="A73" s="28" t="s">
        <v>112</v>
      </c>
      <c r="B73" s="28" t="s">
        <v>114</v>
      </c>
      <c r="C73" s="29">
        <f>D73+G73+J73+K73+H73+I73</f>
        <v>85</v>
      </c>
      <c r="D73" s="29"/>
      <c r="E73" s="29"/>
      <c r="F73" s="29"/>
      <c r="G73" s="29">
        <v>78</v>
      </c>
      <c r="H73" s="29"/>
      <c r="I73" s="29">
        <v>7</v>
      </c>
      <c r="J73" s="29"/>
      <c r="K73" s="29"/>
      <c r="L73" s="33"/>
    </row>
    <row r="74" spans="1:12" s="10" customFormat="1" ht="18">
      <c r="A74" s="31" t="s">
        <v>8</v>
      </c>
      <c r="B74" s="31"/>
      <c r="C74" s="31">
        <f>SUM(C70:C73)</f>
        <v>380</v>
      </c>
      <c r="D74" s="31"/>
      <c r="E74" s="31"/>
      <c r="F74" s="31"/>
      <c r="G74" s="31">
        <f>SUM(G70:G73)</f>
        <v>309</v>
      </c>
      <c r="H74" s="31">
        <f>SUM(H70:H72)</f>
        <v>46</v>
      </c>
      <c r="I74" s="31">
        <f>SUM(I70:I73)</f>
        <v>7</v>
      </c>
      <c r="J74" s="31">
        <f>SUM(J70:J72)</f>
        <v>0</v>
      </c>
      <c r="K74" s="31">
        <f>SUM(K70:K72)</f>
        <v>18</v>
      </c>
      <c r="L74" s="32"/>
    </row>
    <row r="75" spans="1:12" ht="37.5">
      <c r="A75" s="18" t="s">
        <v>52</v>
      </c>
      <c r="B75" s="21" t="s">
        <v>115</v>
      </c>
      <c r="C75" s="18">
        <f>D75+G75+J75+K75</f>
        <v>100</v>
      </c>
      <c r="D75" s="18"/>
      <c r="E75" s="18"/>
      <c r="F75" s="18"/>
      <c r="G75" s="18">
        <v>100</v>
      </c>
      <c r="H75" s="18"/>
      <c r="I75" s="18"/>
      <c r="J75" s="18"/>
      <c r="K75" s="18"/>
      <c r="L75" s="19" t="s">
        <v>116</v>
      </c>
    </row>
    <row r="76" spans="1:12" ht="18.75">
      <c r="A76" s="18" t="s">
        <v>52</v>
      </c>
      <c r="B76" s="18" t="s">
        <v>53</v>
      </c>
      <c r="C76" s="18">
        <f>D76+G76+J76+K76</f>
        <v>60</v>
      </c>
      <c r="D76" s="18"/>
      <c r="E76" s="18"/>
      <c r="F76" s="18"/>
      <c r="G76" s="18">
        <v>60</v>
      </c>
      <c r="H76" s="18"/>
      <c r="I76" s="18"/>
      <c r="J76" s="18"/>
      <c r="K76" s="18"/>
      <c r="L76" s="22"/>
    </row>
    <row r="77" spans="1:12" ht="18.75">
      <c r="A77" s="18" t="s">
        <v>52</v>
      </c>
      <c r="B77" s="18" t="s">
        <v>54</v>
      </c>
      <c r="C77" s="18">
        <f>D77+G77+J77+K77</f>
        <v>60</v>
      </c>
      <c r="D77" s="18"/>
      <c r="E77" s="18"/>
      <c r="F77" s="18"/>
      <c r="G77" s="18">
        <v>60</v>
      </c>
      <c r="H77" s="18"/>
      <c r="I77" s="18"/>
      <c r="J77" s="18"/>
      <c r="K77" s="18"/>
      <c r="L77" s="22"/>
    </row>
    <row r="78" spans="1:12" s="10" customFormat="1" ht="18">
      <c r="A78" s="23" t="s">
        <v>8</v>
      </c>
      <c r="B78" s="23"/>
      <c r="C78" s="23">
        <f>SUM(C75:C77)</f>
        <v>220</v>
      </c>
      <c r="D78" s="23"/>
      <c r="E78" s="23"/>
      <c r="F78" s="23"/>
      <c r="G78" s="23">
        <f>SUM(G75:G77)</f>
        <v>220</v>
      </c>
      <c r="H78" s="23"/>
      <c r="I78" s="23"/>
      <c r="J78" s="23">
        <f>SUM(J75:J77)</f>
        <v>0</v>
      </c>
      <c r="K78" s="23">
        <f>SUM(K75:K77)</f>
        <v>0</v>
      </c>
      <c r="L78" s="25"/>
    </row>
    <row r="79" spans="1:12" ht="37.5">
      <c r="A79" s="29" t="s">
        <v>55</v>
      </c>
      <c r="B79" s="29" t="s">
        <v>56</v>
      </c>
      <c r="C79" s="29">
        <f>D79+E79+F79</f>
        <v>70</v>
      </c>
      <c r="D79" s="29">
        <v>50</v>
      </c>
      <c r="E79" s="29">
        <v>13</v>
      </c>
      <c r="F79" s="29">
        <v>7</v>
      </c>
      <c r="G79" s="29"/>
      <c r="H79" s="29"/>
      <c r="I79" s="29"/>
      <c r="J79" s="29"/>
      <c r="K79" s="29"/>
      <c r="L79" s="33" t="s">
        <v>151</v>
      </c>
    </row>
    <row r="80" spans="1:12" ht="37.5">
      <c r="A80" s="29" t="s">
        <v>55</v>
      </c>
      <c r="B80" s="29" t="s">
        <v>57</v>
      </c>
      <c r="C80" s="29">
        <f>D80+E80+F80</f>
        <v>50</v>
      </c>
      <c r="D80" s="29">
        <v>50</v>
      </c>
      <c r="E80" s="29"/>
      <c r="F80" s="29"/>
      <c r="G80" s="29"/>
      <c r="H80" s="29"/>
      <c r="I80" s="29"/>
      <c r="J80" s="29"/>
      <c r="K80" s="29"/>
      <c r="L80" s="33" t="s">
        <v>117</v>
      </c>
    </row>
    <row r="81" spans="1:12" s="10" customFormat="1" ht="18">
      <c r="A81" s="31" t="s">
        <v>8</v>
      </c>
      <c r="B81" s="31"/>
      <c r="C81" s="31">
        <f>SUM(C79:C80)</f>
        <v>120</v>
      </c>
      <c r="D81" s="31">
        <f>SUM(D79:D80)</f>
        <v>100</v>
      </c>
      <c r="E81" s="31">
        <f>SUM(E79:E80)</f>
        <v>13</v>
      </c>
      <c r="F81" s="31">
        <f>SUM(F79:F80)</f>
        <v>7</v>
      </c>
      <c r="G81" s="31"/>
      <c r="H81" s="31"/>
      <c r="I81" s="31"/>
      <c r="J81" s="31">
        <f>SUM(J79:J80)</f>
        <v>0</v>
      </c>
      <c r="K81" s="31">
        <f>SUM(K79:K80)</f>
        <v>0</v>
      </c>
      <c r="L81" s="32"/>
    </row>
    <row r="82" spans="1:12" ht="37.5">
      <c r="A82" s="18" t="s">
        <v>58</v>
      </c>
      <c r="B82" s="18" t="s">
        <v>59</v>
      </c>
      <c r="C82" s="18">
        <f>D82+G82+J82+K82</f>
        <v>50</v>
      </c>
      <c r="D82" s="18">
        <v>50</v>
      </c>
      <c r="E82" s="18"/>
      <c r="F82" s="18"/>
      <c r="G82" s="18"/>
      <c r="H82" s="18"/>
      <c r="I82" s="18"/>
      <c r="J82" s="18"/>
      <c r="K82" s="18"/>
      <c r="L82" s="19" t="s">
        <v>118</v>
      </c>
    </row>
    <row r="83" spans="1:12" ht="18.75">
      <c r="A83" s="18" t="s">
        <v>58</v>
      </c>
      <c r="B83" s="21" t="s">
        <v>119</v>
      </c>
      <c r="C83" s="18">
        <f>D83+G83+J83+K83</f>
        <v>55</v>
      </c>
      <c r="D83" s="18">
        <v>55</v>
      </c>
      <c r="E83" s="18"/>
      <c r="F83" s="18"/>
      <c r="G83" s="18"/>
      <c r="H83" s="18"/>
      <c r="I83" s="18"/>
      <c r="J83" s="18"/>
      <c r="K83" s="18"/>
      <c r="L83" s="19"/>
    </row>
    <row r="84" spans="1:12" ht="18.75">
      <c r="A84" s="18" t="s">
        <v>58</v>
      </c>
      <c r="B84" s="21" t="s">
        <v>120</v>
      </c>
      <c r="C84" s="18">
        <v>45</v>
      </c>
      <c r="D84" s="18">
        <v>45</v>
      </c>
      <c r="E84" s="18"/>
      <c r="F84" s="18"/>
      <c r="G84" s="18"/>
      <c r="H84" s="18"/>
      <c r="I84" s="18"/>
      <c r="J84" s="18"/>
      <c r="K84" s="18"/>
      <c r="L84" s="19"/>
    </row>
    <row r="85" spans="1:12" ht="37.5">
      <c r="A85" s="18" t="s">
        <v>58</v>
      </c>
      <c r="B85" s="21" t="s">
        <v>121</v>
      </c>
      <c r="C85" s="18">
        <v>25</v>
      </c>
      <c r="D85" s="18">
        <v>25</v>
      </c>
      <c r="E85" s="18"/>
      <c r="F85" s="18"/>
      <c r="G85" s="18"/>
      <c r="H85" s="18"/>
      <c r="I85" s="18"/>
      <c r="J85" s="18"/>
      <c r="K85" s="18"/>
      <c r="L85" s="19" t="s">
        <v>122</v>
      </c>
    </row>
    <row r="86" spans="1:12" ht="75">
      <c r="A86" s="18" t="s">
        <v>58</v>
      </c>
      <c r="B86" s="18" t="s">
        <v>60</v>
      </c>
      <c r="C86" s="18">
        <v>25</v>
      </c>
      <c r="D86" s="18">
        <v>25</v>
      </c>
      <c r="E86" s="18"/>
      <c r="F86" s="18"/>
      <c r="G86" s="18"/>
      <c r="H86" s="18"/>
      <c r="I86" s="18"/>
      <c r="J86" s="18"/>
      <c r="K86" s="18"/>
      <c r="L86" s="19" t="s">
        <v>123</v>
      </c>
    </row>
    <row r="87" spans="1:12" s="10" customFormat="1" ht="22.5" customHeight="1">
      <c r="A87" s="31" t="s">
        <v>8</v>
      </c>
      <c r="B87" s="31"/>
      <c r="C87" s="31">
        <f>SUM(C82:C86)</f>
        <v>200</v>
      </c>
      <c r="D87" s="31">
        <f>SUM(D82:D86)</f>
        <v>200</v>
      </c>
      <c r="E87" s="31"/>
      <c r="F87" s="31"/>
      <c r="G87" s="31"/>
      <c r="H87" s="31"/>
      <c r="I87" s="31"/>
      <c r="J87" s="31">
        <f>SUM(J82:J86)</f>
        <v>0</v>
      </c>
      <c r="K87" s="31">
        <f>SUM(K82:K86)</f>
        <v>0</v>
      </c>
      <c r="L87" s="32"/>
    </row>
    <row r="88" spans="1:12" ht="18.75">
      <c r="A88" s="29" t="s">
        <v>61</v>
      </c>
      <c r="B88" s="29" t="s">
        <v>62</v>
      </c>
      <c r="C88" s="29">
        <f>D88+G88+J88+K88+E88+F88</f>
        <v>120</v>
      </c>
      <c r="D88" s="29">
        <v>74</v>
      </c>
      <c r="E88" s="29">
        <v>9</v>
      </c>
      <c r="F88" s="29">
        <v>7</v>
      </c>
      <c r="G88" s="29">
        <v>30</v>
      </c>
      <c r="H88" s="29"/>
      <c r="I88" s="29"/>
      <c r="J88" s="29"/>
      <c r="K88" s="29"/>
      <c r="L88" s="33"/>
    </row>
    <row r="89" spans="1:12" ht="18.75">
      <c r="A89" s="29" t="s">
        <v>61</v>
      </c>
      <c r="B89" s="29" t="s">
        <v>63</v>
      </c>
      <c r="C89" s="29">
        <f>D89+G89+J89+K89+E89+F89</f>
        <v>105</v>
      </c>
      <c r="D89" s="29">
        <v>58</v>
      </c>
      <c r="E89" s="29">
        <v>9</v>
      </c>
      <c r="F89" s="29">
        <v>8</v>
      </c>
      <c r="G89" s="29">
        <v>30</v>
      </c>
      <c r="H89" s="29"/>
      <c r="I89" s="29"/>
      <c r="J89" s="29"/>
      <c r="K89" s="29"/>
      <c r="L89" s="30"/>
    </row>
    <row r="90" spans="1:12" ht="18.75">
      <c r="A90" s="29" t="s">
        <v>61</v>
      </c>
      <c r="B90" s="28" t="s">
        <v>124</v>
      </c>
      <c r="C90" s="29">
        <f>D90+G90+J90+K90+E90</f>
        <v>75</v>
      </c>
      <c r="D90" s="29">
        <v>75</v>
      </c>
      <c r="E90" s="29"/>
      <c r="F90" s="29"/>
      <c r="G90" s="29"/>
      <c r="H90" s="29"/>
      <c r="I90" s="29"/>
      <c r="J90" s="29"/>
      <c r="K90" s="29"/>
      <c r="L90" s="33"/>
    </row>
    <row r="91" spans="1:12" s="10" customFormat="1" ht="18">
      <c r="A91" s="31" t="s">
        <v>8</v>
      </c>
      <c r="B91" s="31"/>
      <c r="C91" s="31">
        <f>SUM(C88:C90)</f>
        <v>300</v>
      </c>
      <c r="D91" s="31">
        <f>SUM(D88:D90)</f>
        <v>207</v>
      </c>
      <c r="E91" s="31">
        <f>SUM(E88:E90)</f>
        <v>18</v>
      </c>
      <c r="F91" s="31">
        <f>SUM(F88:F90)</f>
        <v>15</v>
      </c>
      <c r="G91" s="31">
        <f>SUM(G88:G90)</f>
        <v>60</v>
      </c>
      <c r="H91" s="31"/>
      <c r="I91" s="31"/>
      <c r="J91" s="31">
        <f>SUM(J88:J90)</f>
        <v>0</v>
      </c>
      <c r="K91" s="31">
        <f>SUM(K88:K90)</f>
        <v>0</v>
      </c>
      <c r="L91" s="32"/>
    </row>
    <row r="92" spans="1:12" ht="18.75">
      <c r="A92" s="21" t="s">
        <v>125</v>
      </c>
      <c r="B92" s="18" t="s">
        <v>66</v>
      </c>
      <c r="C92" s="18">
        <f t="shared" ref="C92:C102" si="4">D92+G92+J92+K92</f>
        <v>150</v>
      </c>
      <c r="D92" s="18"/>
      <c r="E92" s="18"/>
      <c r="F92" s="18"/>
      <c r="G92" s="18">
        <v>150</v>
      </c>
      <c r="H92" s="18"/>
      <c r="I92" s="18"/>
      <c r="J92" s="18"/>
      <c r="K92" s="18"/>
      <c r="L92" s="19"/>
    </row>
    <row r="93" spans="1:12" ht="18.75">
      <c r="A93" s="21" t="s">
        <v>125</v>
      </c>
      <c r="B93" s="18" t="s">
        <v>67</v>
      </c>
      <c r="C93" s="18">
        <f t="shared" si="4"/>
        <v>150</v>
      </c>
      <c r="D93" s="18"/>
      <c r="E93" s="18"/>
      <c r="F93" s="18"/>
      <c r="G93" s="18">
        <v>150</v>
      </c>
      <c r="H93" s="18"/>
      <c r="I93" s="18"/>
      <c r="J93" s="18"/>
      <c r="K93" s="18"/>
      <c r="L93" s="19"/>
    </row>
    <row r="94" spans="1:12" s="16" customFormat="1" ht="18.75">
      <c r="A94" s="21" t="s">
        <v>125</v>
      </c>
      <c r="B94" s="21" t="s">
        <v>126</v>
      </c>
      <c r="C94" s="18">
        <f t="shared" si="4"/>
        <v>120</v>
      </c>
      <c r="D94" s="18"/>
      <c r="E94" s="18"/>
      <c r="F94" s="18"/>
      <c r="G94" s="18">
        <v>120</v>
      </c>
      <c r="H94" s="18"/>
      <c r="I94" s="18"/>
      <c r="J94" s="18"/>
      <c r="K94" s="18"/>
      <c r="L94" s="19"/>
    </row>
    <row r="95" spans="1:12" s="16" customFormat="1" ht="18.75">
      <c r="A95" s="21" t="s">
        <v>125</v>
      </c>
      <c r="B95" s="21" t="s">
        <v>127</v>
      </c>
      <c r="C95" s="18">
        <f t="shared" si="4"/>
        <v>150</v>
      </c>
      <c r="D95" s="18"/>
      <c r="E95" s="18"/>
      <c r="F95" s="18"/>
      <c r="G95" s="18">
        <v>150</v>
      </c>
      <c r="H95" s="18"/>
      <c r="I95" s="18"/>
      <c r="J95" s="18"/>
      <c r="K95" s="18"/>
      <c r="L95" s="19"/>
    </row>
    <row r="96" spans="1:12" ht="18.75">
      <c r="A96" s="21" t="s">
        <v>125</v>
      </c>
      <c r="B96" s="18" t="s">
        <v>12</v>
      </c>
      <c r="C96" s="18">
        <f t="shared" si="4"/>
        <v>150</v>
      </c>
      <c r="D96" s="18"/>
      <c r="E96" s="18"/>
      <c r="F96" s="18"/>
      <c r="G96" s="18">
        <v>150</v>
      </c>
      <c r="H96" s="18"/>
      <c r="I96" s="18"/>
      <c r="J96" s="18"/>
      <c r="K96" s="18"/>
      <c r="L96" s="19"/>
    </row>
    <row r="97" spans="1:12" ht="18.75">
      <c r="A97" s="21" t="s">
        <v>125</v>
      </c>
      <c r="B97" s="21" t="s">
        <v>128</v>
      </c>
      <c r="C97" s="18">
        <f t="shared" si="4"/>
        <v>150</v>
      </c>
      <c r="D97" s="18"/>
      <c r="E97" s="18"/>
      <c r="F97" s="18"/>
      <c r="G97" s="18">
        <v>150</v>
      </c>
      <c r="H97" s="18"/>
      <c r="I97" s="18"/>
      <c r="J97" s="18"/>
      <c r="K97" s="18"/>
      <c r="L97" s="19"/>
    </row>
    <row r="98" spans="1:12" ht="18.75">
      <c r="A98" s="21" t="s">
        <v>125</v>
      </c>
      <c r="B98" s="21" t="s">
        <v>129</v>
      </c>
      <c r="C98" s="18">
        <f t="shared" si="4"/>
        <v>300</v>
      </c>
      <c r="D98" s="18"/>
      <c r="E98" s="18"/>
      <c r="F98" s="18"/>
      <c r="G98" s="18">
        <v>300</v>
      </c>
      <c r="H98" s="18"/>
      <c r="I98" s="18"/>
      <c r="J98" s="18"/>
      <c r="K98" s="18"/>
      <c r="L98" s="19"/>
    </row>
    <row r="99" spans="1:12" ht="18.75">
      <c r="A99" s="21" t="s">
        <v>125</v>
      </c>
      <c r="B99" s="21" t="s">
        <v>150</v>
      </c>
      <c r="C99" s="18">
        <f t="shared" si="4"/>
        <v>90</v>
      </c>
      <c r="D99" s="18"/>
      <c r="E99" s="18"/>
      <c r="F99" s="18"/>
      <c r="G99" s="18">
        <v>90</v>
      </c>
      <c r="H99" s="18"/>
      <c r="I99" s="18"/>
      <c r="J99" s="18"/>
      <c r="K99" s="18"/>
      <c r="L99" s="19"/>
    </row>
    <row r="100" spans="1:12" ht="18.75">
      <c r="A100" s="21" t="s">
        <v>130</v>
      </c>
      <c r="B100" s="21" t="s">
        <v>131</v>
      </c>
      <c r="C100" s="18">
        <f t="shared" si="4"/>
        <v>180</v>
      </c>
      <c r="D100" s="18"/>
      <c r="E100" s="18"/>
      <c r="F100" s="18"/>
      <c r="G100" s="18">
        <v>180</v>
      </c>
      <c r="H100" s="18"/>
      <c r="I100" s="18"/>
      <c r="J100" s="18"/>
      <c r="K100" s="18"/>
      <c r="L100" s="19"/>
    </row>
    <row r="101" spans="1:12" ht="18.75">
      <c r="A101" s="21" t="s">
        <v>130</v>
      </c>
      <c r="B101" s="21" t="s">
        <v>132</v>
      </c>
      <c r="C101" s="18">
        <f t="shared" si="4"/>
        <v>150</v>
      </c>
      <c r="D101" s="18">
        <v>90</v>
      </c>
      <c r="E101" s="18"/>
      <c r="F101" s="18"/>
      <c r="G101" s="18">
        <v>60</v>
      </c>
      <c r="H101" s="18"/>
      <c r="I101" s="18"/>
      <c r="J101" s="18"/>
      <c r="K101" s="18"/>
      <c r="L101" s="19"/>
    </row>
    <row r="102" spans="1:12" ht="18.75">
      <c r="A102" s="21" t="s">
        <v>130</v>
      </c>
      <c r="B102" s="21" t="s">
        <v>133</v>
      </c>
      <c r="C102" s="18">
        <f t="shared" si="4"/>
        <v>180</v>
      </c>
      <c r="D102" s="18">
        <v>120</v>
      </c>
      <c r="E102" s="18"/>
      <c r="F102" s="18"/>
      <c r="G102" s="18">
        <v>60</v>
      </c>
      <c r="H102" s="18"/>
      <c r="I102" s="18"/>
      <c r="J102" s="18"/>
      <c r="K102" s="18"/>
      <c r="L102" s="19"/>
    </row>
    <row r="103" spans="1:12" s="10" customFormat="1" ht="56.25">
      <c r="A103" s="23" t="s">
        <v>2</v>
      </c>
      <c r="B103" s="23"/>
      <c r="C103" s="23">
        <f>SUM(C92:C102)</f>
        <v>1770</v>
      </c>
      <c r="D103" s="23">
        <f>SUM(D92:D102)</f>
        <v>210</v>
      </c>
      <c r="E103" s="23"/>
      <c r="F103" s="23"/>
      <c r="G103" s="23">
        <f>SUM(G92:G102)</f>
        <v>1560</v>
      </c>
      <c r="H103" s="23"/>
      <c r="I103" s="23"/>
      <c r="J103" s="23"/>
      <c r="K103" s="23">
        <f>SUM(K92:K102)</f>
        <v>0</v>
      </c>
      <c r="L103" s="19" t="s">
        <v>134</v>
      </c>
    </row>
    <row r="104" spans="1:12" ht="18.75">
      <c r="A104" s="29" t="s">
        <v>135</v>
      </c>
      <c r="B104" s="28" t="s">
        <v>136</v>
      </c>
      <c r="C104" s="29">
        <f t="shared" ref="C104:C109" si="5">D104+G104+J104+K104</f>
        <v>60</v>
      </c>
      <c r="D104" s="29"/>
      <c r="E104" s="29"/>
      <c r="F104" s="29"/>
      <c r="G104" s="29">
        <v>60</v>
      </c>
      <c r="H104" s="29"/>
      <c r="I104" s="29"/>
      <c r="J104" s="29"/>
      <c r="K104" s="29"/>
      <c r="L104" s="33" t="s">
        <v>137</v>
      </c>
    </row>
    <row r="105" spans="1:12" ht="18.75">
      <c r="A105" s="29" t="s">
        <v>135</v>
      </c>
      <c r="B105" s="28" t="s">
        <v>138</v>
      </c>
      <c r="C105" s="29">
        <f t="shared" si="5"/>
        <v>60</v>
      </c>
      <c r="D105" s="29">
        <v>60</v>
      </c>
      <c r="E105" s="29"/>
      <c r="F105" s="29"/>
      <c r="G105" s="29"/>
      <c r="H105" s="29"/>
      <c r="I105" s="29"/>
      <c r="J105" s="29"/>
      <c r="K105" s="29"/>
      <c r="L105" s="33" t="s">
        <v>139</v>
      </c>
    </row>
    <row r="106" spans="1:12" ht="18.75">
      <c r="A106" s="29" t="s">
        <v>135</v>
      </c>
      <c r="B106" s="28" t="s">
        <v>129</v>
      </c>
      <c r="C106" s="29">
        <f t="shared" si="5"/>
        <v>60</v>
      </c>
      <c r="D106" s="29"/>
      <c r="E106" s="29"/>
      <c r="F106" s="29"/>
      <c r="G106" s="29">
        <v>60</v>
      </c>
      <c r="H106" s="29"/>
      <c r="I106" s="29"/>
      <c r="J106" s="29"/>
      <c r="K106" s="29"/>
      <c r="L106" s="33" t="s">
        <v>140</v>
      </c>
    </row>
    <row r="107" spans="1:12" ht="18.75">
      <c r="A107" s="29" t="s">
        <v>135</v>
      </c>
      <c r="B107" s="28" t="s">
        <v>141</v>
      </c>
      <c r="C107" s="29">
        <f t="shared" si="5"/>
        <v>60</v>
      </c>
      <c r="D107" s="29"/>
      <c r="E107" s="29"/>
      <c r="F107" s="29"/>
      <c r="G107" s="29">
        <v>60</v>
      </c>
      <c r="H107" s="29"/>
      <c r="I107" s="29"/>
      <c r="J107" s="29"/>
      <c r="K107" s="29"/>
      <c r="L107" s="33" t="s">
        <v>142</v>
      </c>
    </row>
    <row r="108" spans="1:12" s="10" customFormat="1" ht="37.5">
      <c r="A108" s="29" t="s">
        <v>135</v>
      </c>
      <c r="B108" s="29" t="s">
        <v>64</v>
      </c>
      <c r="C108" s="29">
        <f t="shared" si="5"/>
        <v>90</v>
      </c>
      <c r="D108" s="29"/>
      <c r="E108" s="29"/>
      <c r="F108" s="29"/>
      <c r="G108" s="29">
        <v>90</v>
      </c>
      <c r="H108" s="29"/>
      <c r="I108" s="29"/>
      <c r="J108" s="29"/>
      <c r="K108" s="29"/>
      <c r="L108" s="33" t="s">
        <v>143</v>
      </c>
    </row>
    <row r="109" spans="1:12" ht="18.75">
      <c r="A109" s="29" t="s">
        <v>135</v>
      </c>
      <c r="B109" s="29" t="s">
        <v>65</v>
      </c>
      <c r="C109" s="29">
        <f t="shared" si="5"/>
        <v>120</v>
      </c>
      <c r="D109" s="29"/>
      <c r="E109" s="29"/>
      <c r="F109" s="29"/>
      <c r="G109" s="29">
        <v>120</v>
      </c>
      <c r="H109" s="29"/>
      <c r="I109" s="29"/>
      <c r="J109" s="29"/>
      <c r="K109" s="29"/>
      <c r="L109" s="33" t="s">
        <v>144</v>
      </c>
    </row>
    <row r="110" spans="1:12" ht="37.5">
      <c r="A110" s="35" t="s">
        <v>145</v>
      </c>
      <c r="B110" s="35"/>
      <c r="C110" s="31">
        <f>SUM(C104:C109)</f>
        <v>450</v>
      </c>
      <c r="D110" s="31">
        <f>SUM(D104:D107)</f>
        <v>60</v>
      </c>
      <c r="E110" s="31"/>
      <c r="F110" s="31"/>
      <c r="G110" s="31">
        <f>SUM(G104:G109)</f>
        <v>390</v>
      </c>
      <c r="H110" s="31"/>
      <c r="I110" s="31"/>
      <c r="J110" s="31"/>
      <c r="K110" s="31"/>
      <c r="L110" s="35" t="s">
        <v>146</v>
      </c>
    </row>
    <row r="111" spans="1:12" s="10" customFormat="1" ht="18.75">
      <c r="A111" s="21" t="s">
        <v>147</v>
      </c>
      <c r="B111" s="21" t="s">
        <v>148</v>
      </c>
      <c r="C111" s="23">
        <f>SUM(D111:K111)</f>
        <v>77</v>
      </c>
      <c r="D111" s="23"/>
      <c r="E111" s="23"/>
      <c r="F111" s="23"/>
      <c r="G111" s="23"/>
      <c r="H111" s="23"/>
      <c r="I111" s="23"/>
      <c r="J111" s="23">
        <v>77</v>
      </c>
      <c r="K111" s="23"/>
      <c r="L111" s="23" t="s">
        <v>153</v>
      </c>
    </row>
    <row r="112" spans="1:12" ht="18.75">
      <c r="A112" s="21" t="s">
        <v>147</v>
      </c>
      <c r="B112" s="21" t="s">
        <v>149</v>
      </c>
      <c r="C112" s="23">
        <f>SUM(D112:K112)</f>
        <v>52</v>
      </c>
      <c r="D112" s="23"/>
      <c r="E112" s="23"/>
      <c r="F112" s="23"/>
      <c r="G112" s="23"/>
      <c r="H112" s="23"/>
      <c r="I112" s="23"/>
      <c r="J112" s="23">
        <v>52</v>
      </c>
      <c r="K112" s="23">
        <f>SUM(K108:K111)</f>
        <v>0</v>
      </c>
      <c r="L112" s="23" t="s">
        <v>152</v>
      </c>
    </row>
    <row r="113" spans="1:12" s="10" customFormat="1" ht="19.5">
      <c r="A113" s="26" t="s">
        <v>145</v>
      </c>
      <c r="B113" s="23"/>
      <c r="C113" s="23">
        <f>SUM(C111:C112)</f>
        <v>129</v>
      </c>
      <c r="D113" s="23"/>
      <c r="E113" s="23"/>
      <c r="F113" s="23"/>
      <c r="G113" s="23"/>
      <c r="H113" s="23"/>
      <c r="I113" s="23"/>
      <c r="J113" s="23">
        <f>SUM(J111:J112)</f>
        <v>129</v>
      </c>
      <c r="K113" s="23"/>
      <c r="L113" s="27"/>
    </row>
    <row r="114" spans="1:12">
      <c r="A114" s="1"/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14"/>
    </row>
    <row r="115" spans="1:12">
      <c r="A115" s="1"/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14"/>
    </row>
    <row r="116" spans="1:12" s="10" customFormat="1" ht="15.75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4"/>
    </row>
    <row r="117" spans="1:1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4"/>
    </row>
    <row r="118" spans="1:1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2"/>
    </row>
    <row r="119" spans="1:1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3"/>
    </row>
    <row r="120" spans="1:1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4"/>
    </row>
    <row r="121" spans="1:12">
      <c r="A121" s="3"/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13"/>
    </row>
    <row r="122" spans="1:12">
      <c r="A122" s="3"/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13"/>
    </row>
    <row r="123" spans="1:12" s="10" customFormat="1" ht="15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3"/>
    </row>
    <row r="124" spans="1:12" s="3" customFormat="1">
      <c r="A124" s="1"/>
      <c r="B124" s="1"/>
      <c r="L124" s="13"/>
    </row>
    <row r="125" spans="1:12" s="3" customFormat="1">
      <c r="A125" s="1"/>
      <c r="L125" s="14"/>
    </row>
    <row r="126" spans="1:1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4"/>
    </row>
    <row r="127" spans="1:1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4"/>
    </row>
    <row r="128" spans="1:12">
      <c r="A128" s="1"/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14"/>
    </row>
    <row r="129" spans="1:12">
      <c r="A129" s="1"/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13"/>
    </row>
    <row r="130" spans="1:12">
      <c r="A130" s="1"/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13"/>
    </row>
    <row r="131" spans="1:12">
      <c r="A131" s="1"/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13"/>
    </row>
    <row r="132" spans="1:12">
      <c r="A132" s="1"/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13"/>
    </row>
    <row r="133" spans="1:12">
      <c r="A133" s="1"/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13"/>
    </row>
    <row r="134" spans="1:12" s="10" customFormat="1" ht="15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3"/>
    </row>
  </sheetData>
  <mergeCells count="3">
    <mergeCell ref="L1:L2"/>
    <mergeCell ref="B1:B2"/>
    <mergeCell ref="A1:A2"/>
  </mergeCells>
  <phoneticPr fontId="1" type="noConversion"/>
  <printOptions horizontalCentered="1" gridLines="1"/>
  <pageMargins left="0.15748031496062992" right="0.15748031496062992" top="1.0236220472440944" bottom="0.19685039370078741" header="0.43307086614173229" footer="0.11811023622047245"/>
  <pageSetup paperSize="9" scale="68" orientation="landscape" r:id="rId1"/>
  <headerFooter scaleWithDoc="0" alignWithMargins="0">
    <oddHeader xml:space="preserve">&amp;L&amp;"宋体,常规"附件&amp;"Arial,常规"2&amp;"宋体,常规"：&amp;C&amp;"宋体,加粗"&amp;18 2020年河北农业大学普通高等教育招生计划分配方案（草案）&amp;R&amp;"宋体,常规"
</oddHeader>
    <oddFooter>&amp;C&amp;P/&amp;N</oddFooter>
  </headerFooter>
  <rowBreaks count="5" manualBreakCount="5">
    <brk id="22" max="12" man="1"/>
    <brk id="44" max="12" man="1"/>
    <brk id="69" max="12" man="1"/>
    <brk id="91" max="13" man="1"/>
    <brk id="12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1" sqref="B1:B9"/>
    </sheetView>
  </sheetViews>
  <sheetFormatPr defaultRowHeight="12.75"/>
  <sheetData>
    <row r="1" spans="1:2" ht="19.5" thickBot="1">
      <c r="A1" s="5">
        <v>153</v>
      </c>
      <c r="B1" s="7">
        <v>150</v>
      </c>
    </row>
    <row r="2" spans="1:2" ht="19.5" thickBot="1">
      <c r="A2" s="6">
        <v>35</v>
      </c>
      <c r="B2" s="8">
        <v>150</v>
      </c>
    </row>
    <row r="3" spans="1:2" ht="19.5" thickBot="1">
      <c r="A3" s="6">
        <v>70</v>
      </c>
      <c r="B3" s="8">
        <v>120</v>
      </c>
    </row>
    <row r="4" spans="1:2" ht="19.5" thickBot="1">
      <c r="A4" s="6">
        <v>35</v>
      </c>
      <c r="B4" s="8">
        <v>90</v>
      </c>
    </row>
    <row r="5" spans="1:2" ht="19.5" thickBot="1">
      <c r="B5" s="8">
        <v>150</v>
      </c>
    </row>
    <row r="6" spans="1:2" ht="19.5" thickBot="1">
      <c r="B6" s="8">
        <v>150</v>
      </c>
    </row>
    <row r="7" spans="1:2" ht="19.5" thickBot="1">
      <c r="B7" s="8">
        <v>150</v>
      </c>
    </row>
    <row r="8" spans="1:2" ht="19.5" thickBot="1">
      <c r="B8" s="8">
        <v>150</v>
      </c>
    </row>
    <row r="9" spans="1:2" ht="19.5" thickBot="1">
      <c r="B9" s="8">
        <v>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6300960</vt:lpstr>
      <vt:lpstr>Sheet1</vt:lpstr>
      <vt:lpstr>'6300960'!Print_Area</vt:lpstr>
      <vt:lpstr>'6300960'!Print_Titles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赵志泉</cp:lastModifiedBy>
  <cp:lastPrinted>2020-06-15T03:30:07Z</cp:lastPrinted>
  <dcterms:created xsi:type="dcterms:W3CDTF">2007-02-01T01:43:08Z</dcterms:created>
  <dcterms:modified xsi:type="dcterms:W3CDTF">2020-07-21T11:51:05Z</dcterms:modified>
</cp:coreProperties>
</file>